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file01\HOME$\breznik\My Documents\Nórske projekty\Pro Monumenta II\Verejné obstarávania\Laskomerského\Výzva Laskomerského\Výzva Jún\Rozpočet a výkaz-výmer\Výkaz-výmer - Jún final\"/>
    </mc:Choice>
  </mc:AlternateContent>
  <xr:revisionPtr revIDLastSave="0" documentId="14_{E012FA62-03BF-42DE-9A4E-6B2C9C5CD35A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Zadanie" sheetId="5" r:id="rId1"/>
    <sheet name="Figury" sheetId="6" r:id="rId2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7" i="5" l="1"/>
  <c r="W99" i="5" s="1"/>
  <c r="W95" i="5"/>
  <c r="L95" i="5"/>
  <c r="N94" i="5"/>
  <c r="L94" i="5"/>
  <c r="J94" i="5"/>
  <c r="I94" i="5"/>
  <c r="N93" i="5"/>
  <c r="L93" i="5"/>
  <c r="J93" i="5"/>
  <c r="I93" i="5"/>
  <c r="N92" i="5"/>
  <c r="L92" i="5"/>
  <c r="J92" i="5"/>
  <c r="I92" i="5"/>
  <c r="N91" i="5"/>
  <c r="L91" i="5"/>
  <c r="J91" i="5"/>
  <c r="H91" i="5"/>
  <c r="N90" i="5"/>
  <c r="L90" i="5"/>
  <c r="J90" i="5"/>
  <c r="H90" i="5"/>
  <c r="N89" i="5"/>
  <c r="L89" i="5"/>
  <c r="J89" i="5"/>
  <c r="I89" i="5"/>
  <c r="N88" i="5"/>
  <c r="L88" i="5"/>
  <c r="J88" i="5"/>
  <c r="H88" i="5"/>
  <c r="N87" i="5"/>
  <c r="L87" i="5"/>
  <c r="J87" i="5"/>
  <c r="I87" i="5"/>
  <c r="N86" i="5"/>
  <c r="L86" i="5"/>
  <c r="J86" i="5"/>
  <c r="I86" i="5"/>
  <c r="N85" i="5"/>
  <c r="L85" i="5"/>
  <c r="J85" i="5"/>
  <c r="H85" i="5"/>
  <c r="N84" i="5"/>
  <c r="L84" i="5"/>
  <c r="J84" i="5"/>
  <c r="I84" i="5"/>
  <c r="N83" i="5"/>
  <c r="L83" i="5"/>
  <c r="J83" i="5"/>
  <c r="I83" i="5"/>
  <c r="N82" i="5"/>
  <c r="L82" i="5"/>
  <c r="J82" i="5"/>
  <c r="I82" i="5"/>
  <c r="N81" i="5"/>
  <c r="L81" i="5"/>
  <c r="J81" i="5"/>
  <c r="I81" i="5"/>
  <c r="N80" i="5"/>
  <c r="L80" i="5"/>
  <c r="J80" i="5"/>
  <c r="I80" i="5"/>
  <c r="N79" i="5"/>
  <c r="L79" i="5"/>
  <c r="J79" i="5"/>
  <c r="I79" i="5"/>
  <c r="N77" i="5"/>
  <c r="N95" i="5" s="1"/>
  <c r="L77" i="5"/>
  <c r="J77" i="5"/>
  <c r="I77" i="5"/>
  <c r="I95" i="5" s="1"/>
  <c r="N75" i="5"/>
  <c r="L75" i="5"/>
  <c r="J75" i="5"/>
  <c r="J95" i="5" s="1"/>
  <c r="E95" i="5" s="1"/>
  <c r="H75" i="5"/>
  <c r="H95" i="5" s="1"/>
  <c r="W72" i="5"/>
  <c r="N70" i="5"/>
  <c r="L70" i="5"/>
  <c r="J70" i="5"/>
  <c r="I70" i="5"/>
  <c r="N69" i="5"/>
  <c r="L69" i="5"/>
  <c r="J69" i="5"/>
  <c r="H69" i="5"/>
  <c r="N68" i="5"/>
  <c r="L68" i="5"/>
  <c r="J68" i="5"/>
  <c r="I68" i="5"/>
  <c r="N67" i="5"/>
  <c r="L67" i="5"/>
  <c r="J67" i="5"/>
  <c r="I67" i="5"/>
  <c r="N65" i="5"/>
  <c r="L65" i="5"/>
  <c r="J65" i="5"/>
  <c r="H65" i="5"/>
  <c r="N64" i="5"/>
  <c r="L64" i="5"/>
  <c r="J64" i="5"/>
  <c r="H64" i="5"/>
  <c r="N63" i="5"/>
  <c r="L63" i="5"/>
  <c r="J63" i="5"/>
  <c r="H63" i="5"/>
  <c r="N62" i="5"/>
  <c r="L62" i="5"/>
  <c r="J62" i="5"/>
  <c r="H62" i="5"/>
  <c r="N61" i="5"/>
  <c r="L61" i="5"/>
  <c r="J61" i="5"/>
  <c r="H61" i="5"/>
  <c r="N60" i="5"/>
  <c r="L60" i="5"/>
  <c r="J60" i="5"/>
  <c r="H60" i="5"/>
  <c r="N59" i="5"/>
  <c r="L59" i="5"/>
  <c r="J59" i="5"/>
  <c r="I59" i="5"/>
  <c r="N58" i="5"/>
  <c r="L58" i="5"/>
  <c r="J58" i="5"/>
  <c r="H58" i="5"/>
  <c r="H72" i="5" s="1"/>
  <c r="N57" i="5"/>
  <c r="L57" i="5"/>
  <c r="L72" i="5" s="1"/>
  <c r="J57" i="5"/>
  <c r="I57" i="5"/>
  <c r="N56" i="5"/>
  <c r="N72" i="5" s="1"/>
  <c r="L56" i="5"/>
  <c r="J56" i="5"/>
  <c r="J72" i="5" s="1"/>
  <c r="E72" i="5" s="1"/>
  <c r="I56" i="5"/>
  <c r="I72" i="5" s="1"/>
  <c r="W53" i="5"/>
  <c r="I53" i="5"/>
  <c r="N51" i="5"/>
  <c r="L51" i="5"/>
  <c r="J51" i="5"/>
  <c r="H51" i="5"/>
  <c r="N49" i="5"/>
  <c r="L49" i="5"/>
  <c r="J49" i="5"/>
  <c r="H49" i="5"/>
  <c r="N47" i="5"/>
  <c r="L47" i="5"/>
  <c r="J47" i="5"/>
  <c r="H47" i="5"/>
  <c r="N45" i="5"/>
  <c r="L45" i="5"/>
  <c r="J45" i="5"/>
  <c r="H45" i="5"/>
  <c r="N44" i="5"/>
  <c r="L44" i="5"/>
  <c r="J44" i="5"/>
  <c r="H44" i="5"/>
  <c r="N43" i="5"/>
  <c r="L43" i="5"/>
  <c r="J43" i="5"/>
  <c r="H43" i="5"/>
  <c r="N42" i="5"/>
  <c r="L42" i="5"/>
  <c r="J42" i="5"/>
  <c r="H42" i="5"/>
  <c r="N41" i="5"/>
  <c r="L41" i="5"/>
  <c r="J41" i="5"/>
  <c r="H41" i="5"/>
  <c r="N40" i="5"/>
  <c r="L40" i="5"/>
  <c r="J40" i="5"/>
  <c r="J53" i="5" s="1"/>
  <c r="E53" i="5" s="1"/>
  <c r="H40" i="5"/>
  <c r="N39" i="5"/>
  <c r="N53" i="5" s="1"/>
  <c r="L39" i="5"/>
  <c r="L53" i="5" s="1"/>
  <c r="J39" i="5"/>
  <c r="H39" i="5"/>
  <c r="H53" i="5" s="1"/>
  <c r="W36" i="5"/>
  <c r="N36" i="5"/>
  <c r="N34" i="5"/>
  <c r="L34" i="5"/>
  <c r="J34" i="5"/>
  <c r="I34" i="5"/>
  <c r="N33" i="5"/>
  <c r="L33" i="5"/>
  <c r="J33" i="5"/>
  <c r="I33" i="5"/>
  <c r="N32" i="5"/>
  <c r="L32" i="5"/>
  <c r="J32" i="5"/>
  <c r="H32" i="5"/>
  <c r="N30" i="5"/>
  <c r="L30" i="5"/>
  <c r="J30" i="5"/>
  <c r="H30" i="5"/>
  <c r="N28" i="5"/>
  <c r="L28" i="5"/>
  <c r="J28" i="5"/>
  <c r="I28" i="5"/>
  <c r="I36" i="5" s="1"/>
  <c r="N27" i="5"/>
  <c r="L27" i="5"/>
  <c r="L36" i="5" s="1"/>
  <c r="J27" i="5"/>
  <c r="J36" i="5" s="1"/>
  <c r="E36" i="5" s="1"/>
  <c r="H27" i="5"/>
  <c r="H36" i="5" s="1"/>
  <c r="W24" i="5"/>
  <c r="L24" i="5"/>
  <c r="L97" i="5" s="1"/>
  <c r="L99" i="5" s="1"/>
  <c r="N23" i="5"/>
  <c r="L23" i="5"/>
  <c r="J23" i="5"/>
  <c r="I23" i="5"/>
  <c r="N22" i="5"/>
  <c r="L22" i="5"/>
  <c r="J22" i="5"/>
  <c r="I22" i="5"/>
  <c r="N21" i="5"/>
  <c r="L21" i="5"/>
  <c r="J21" i="5"/>
  <c r="I21" i="5"/>
  <c r="N20" i="5"/>
  <c r="L20" i="5"/>
  <c r="J20" i="5"/>
  <c r="I20" i="5"/>
  <c r="N18" i="5"/>
  <c r="L18" i="5"/>
  <c r="J18" i="5"/>
  <c r="I18" i="5"/>
  <c r="N17" i="5"/>
  <c r="L17" i="5"/>
  <c r="J17" i="5"/>
  <c r="I17" i="5"/>
  <c r="N15" i="5"/>
  <c r="L15" i="5"/>
  <c r="J15" i="5"/>
  <c r="I15" i="5"/>
  <c r="I24" i="5" s="1"/>
  <c r="I97" i="5" s="1"/>
  <c r="I99" i="5" s="1"/>
  <c r="N14" i="5"/>
  <c r="N24" i="5" s="1"/>
  <c r="L14" i="5"/>
  <c r="J14" i="5"/>
  <c r="J24" i="5" s="1"/>
  <c r="H14" i="5"/>
  <c r="H24" i="5" s="1"/>
  <c r="H97" i="5" s="1"/>
  <c r="H99" i="5" s="1"/>
  <c r="D8" i="5"/>
  <c r="J97" i="5" l="1"/>
  <c r="E24" i="5"/>
  <c r="N97" i="5"/>
  <c r="N99" i="5" s="1"/>
  <c r="E97" i="5" l="1"/>
  <c r="J99" i="5"/>
  <c r="E99" i="5" s="1"/>
</calcChain>
</file>

<file path=xl/sharedStrings.xml><?xml version="1.0" encoding="utf-8"?>
<sst xmlns="http://schemas.openxmlformats.org/spreadsheetml/2006/main" count="796" uniqueCount="291">
  <si>
    <t>a</t>
  </si>
  <si>
    <t>b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</si>
  <si>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</si>
  <si>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</si>
  <si>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</si>
  <si>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</si>
  <si>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</si>
  <si>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</si>
  <si>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</si>
  <si>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</si>
  <si>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</si>
  <si>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</si>
  <si>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</si>
  <si>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</si>
  <si>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</si>
  <si>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</si>
  <si>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</si>
  <si>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</si>
  <si>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</si>
  <si>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</si>
  <si>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</si>
  <si>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</si>
  <si>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</si>
  <si>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</si>
  <si>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</si>
  <si>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</si>
  <si>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</si>
  <si>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</si>
  <si>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</si>
  <si>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</si>
  <si>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</si>
  <si>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</si>
  <si>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</si>
  <si>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</si>
  <si>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</si>
  <si>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</si>
  <si>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</si>
  <si>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</si>
  <si>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</si>
  <si>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</si>
  <si>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</si>
  <si>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</si>
  <si>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</si>
  <si>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</si>
  <si>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</si>
  <si>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</si>
  <si>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</si>
  <si>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</si>
  <si>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</si>
  <si>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</si>
  <si>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</si>
  <si>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</si>
  <si>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</si>
  <si>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</si>
  <si>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</si>
  <si>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</si>
  <si>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</si>
  <si>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</si>
  <si>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</si>
  <si>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</si>
  <si>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</si>
  <si>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</si>
  <si>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</si>
  <si>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</si>
  <si>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</si>
  <si>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</si>
  <si>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</si>
  <si>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</si>
  <si>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</si>
  <si>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</si>
  <si>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 xml:space="preserve">Odberateľ: Pamiatkový úrad SR </t>
  </si>
  <si>
    <t xml:space="preserve">Projektant: Ing. S. Procházka </t>
  </si>
  <si>
    <t xml:space="preserve">JKSO : </t>
  </si>
  <si>
    <t>Dátum: 10.05.2020</t>
  </si>
  <si>
    <t>Stavba : Adaptácia objektu na Laskomerského ul., v Banskej Štiavnici</t>
  </si>
  <si>
    <t>Objekt : Ústredné kúrenie</t>
  </si>
  <si>
    <t>Budinská Daniela</t>
  </si>
  <si>
    <t>Zaradenie</t>
  </si>
  <si>
    <t>pre KL</t>
  </si>
  <si>
    <t>Lev0</t>
  </si>
  <si>
    <t>pozícia</t>
  </si>
  <si>
    <t>PRÁCE A DODÁVKY PSV</t>
  </si>
  <si>
    <t>731 - Kotolne</t>
  </si>
  <si>
    <t>731</t>
  </si>
  <si>
    <t>731314828</t>
  </si>
  <si>
    <t>Montáž kotla nástenného na plyn kondenzačného do 28 kW</t>
  </si>
  <si>
    <t>súbor</t>
  </si>
  <si>
    <t xml:space="preserve">                    </t>
  </si>
  <si>
    <t>I</t>
  </si>
  <si>
    <t>73131-4828</t>
  </si>
  <si>
    <t xml:space="preserve">  .  .  </t>
  </si>
  <si>
    <t>IK</t>
  </si>
  <si>
    <t>S</t>
  </si>
  <si>
    <t>MAT</t>
  </si>
  <si>
    <t>484C01100</t>
  </si>
  <si>
    <t>Kotol závesný kondenzačný plynový výkon 1,7 až 23,9 kW</t>
  </si>
  <si>
    <t>kus</t>
  </si>
  <si>
    <t>IZ</t>
  </si>
  <si>
    <t>max. spotreba PNZ 1,9 m3 / h + konzola + pripojovacie príslušenstvo</t>
  </si>
  <si>
    <t>484C09117</t>
  </si>
  <si>
    <t>Ovládanie diaľkové</t>
  </si>
  <si>
    <t>28.22.12</t>
  </si>
  <si>
    <t xml:space="preserve">0020040080          </t>
  </si>
  <si>
    <t>484C09121</t>
  </si>
  <si>
    <t>Regulátor ekvitermický</t>
  </si>
  <si>
    <t>+ modul 2 zo 7</t>
  </si>
  <si>
    <t>484C09701</t>
  </si>
  <si>
    <t>Adaptér priem. 60/100 na priem. 80/125</t>
  </si>
  <si>
    <t xml:space="preserve">303814              </t>
  </si>
  <si>
    <t>484C09703</t>
  </si>
  <si>
    <t>Dymovod zvislý s krytom komína</t>
  </si>
  <si>
    <t xml:space="preserve">303600              </t>
  </si>
  <si>
    <t>484C09704</t>
  </si>
  <si>
    <t>Predĺženie 0,5 m</t>
  </si>
  <si>
    <t xml:space="preserve">303602              </t>
  </si>
  <si>
    <t>484C09706</t>
  </si>
  <si>
    <t>Predĺženie 2 m</t>
  </si>
  <si>
    <t xml:space="preserve">303605              </t>
  </si>
  <si>
    <t xml:space="preserve">731 - Kotolne  spolu: </t>
  </si>
  <si>
    <t>732 - Strojovne</t>
  </si>
  <si>
    <t>732219301</t>
  </si>
  <si>
    <t>Montáž ohrievačov vody</t>
  </si>
  <si>
    <t>73221-9301</t>
  </si>
  <si>
    <t>45.33.11</t>
  </si>
  <si>
    <t>484C02202</t>
  </si>
  <si>
    <t>Zásobník TÚV s nepriamym ohrevom - 150 dm3</t>
  </si>
  <si>
    <t xml:space="preserve">305868              </t>
  </si>
  <si>
    <t>napr. VIH 150/5</t>
  </si>
  <si>
    <t>732331511</t>
  </si>
  <si>
    <t>Nádoby expanzné tlakové s membránou Expanzomat 1,8 dm3</t>
  </si>
  <si>
    <t>73233-1511</t>
  </si>
  <si>
    <t>plniaci pretlak 1,5 bar</t>
  </si>
  <si>
    <t>732429111</t>
  </si>
  <si>
    <t>Montáž čerpadiel obehových špirál. DN 25</t>
  </si>
  <si>
    <t>73242-9111</t>
  </si>
  <si>
    <t>4261A1046</t>
  </si>
  <si>
    <t>Čerpadlo  25-60 230V, 50Hz, prietočné množstvo 0,86 m3/h</t>
  </si>
  <si>
    <t>29.12.24</t>
  </si>
  <si>
    <t xml:space="preserve">96288966            </t>
  </si>
  <si>
    <t>4261C0207</t>
  </si>
  <si>
    <t>Vyvažovač hydraulický Anuloid D+M</t>
  </si>
  <si>
    <t xml:space="preserve">34.99.600           </t>
  </si>
  <si>
    <t>DN 40, dĺ. 400 mm</t>
  </si>
  <si>
    <t xml:space="preserve">732 - Strojovne  spolu: </t>
  </si>
  <si>
    <t>733 - Rozvod potrubia</t>
  </si>
  <si>
    <t>733222106</t>
  </si>
  <si>
    <t>Potrubie Cu polotvrdé-mäkké pájkovanie d35</t>
  </si>
  <si>
    <t>m</t>
  </si>
  <si>
    <t>73322-2106</t>
  </si>
  <si>
    <t>733291101</t>
  </si>
  <si>
    <t>Tlaková skúška potrubia Cu do d 35</t>
  </si>
  <si>
    <t>73329-1101</t>
  </si>
  <si>
    <t>733321601</t>
  </si>
  <si>
    <t>Potrubie plasthliníkové PE-RT 16x2 mm z rúrok rovných</t>
  </si>
  <si>
    <t>73332-1601</t>
  </si>
  <si>
    <t>733321603</t>
  </si>
  <si>
    <t>Potrubie plasthliníkové PE-RT 20x2 mm z rúrok rovných</t>
  </si>
  <si>
    <t>73332-1603</t>
  </si>
  <si>
    <t>733321604</t>
  </si>
  <si>
    <t>Potrubie plasthliníkové PE-RT 26x3 mm z rúrok rovných</t>
  </si>
  <si>
    <t>73332-1604</t>
  </si>
  <si>
    <t>733321605</t>
  </si>
  <si>
    <t>Potrubie plasthliníkové PE-RT 32x3 mm z rúrok rovných</t>
  </si>
  <si>
    <t>73332-1605</t>
  </si>
  <si>
    <t>721</t>
  </si>
  <si>
    <t>722181221</t>
  </si>
  <si>
    <t>Ochrana potrubia prilepenými tepelnoizolačnými rúrami z PE hr do 10 mm DN do 22 mm</t>
  </si>
  <si>
    <t>72218-1221</t>
  </si>
  <si>
    <t>126,0+70,0 =   196,000</t>
  </si>
  <si>
    <t>722181232</t>
  </si>
  <si>
    <t>Ochrana potrubia prilepenými tepelnoizolačnými rúrami z PE hr do 15 mm DN do 42 mm</t>
  </si>
  <si>
    <t>72218-1232</t>
  </si>
  <si>
    <t>80,0 =   80,000</t>
  </si>
  <si>
    <t>722181252</t>
  </si>
  <si>
    <t>Ochrana potrubia prilepenými tepelnoizolačnými rúrami z PE hr do 25 mm DN do 42 mm</t>
  </si>
  <si>
    <t>72218-1252</t>
  </si>
  <si>
    <t>10,0+20,0 =   30,000</t>
  </si>
  <si>
    <t>733391101</t>
  </si>
  <si>
    <t>Tlaková skúška potrubia plastového do d 32</t>
  </si>
  <si>
    <t>73339-1101</t>
  </si>
  <si>
    <t>126,0+70,0+80,0+20,0 =   296,000</t>
  </si>
  <si>
    <t xml:space="preserve">733 - Rozvod potrubia  spolu: </t>
  </si>
  <si>
    <t>734 - Armatúry</t>
  </si>
  <si>
    <t>5512G1522</t>
  </si>
  <si>
    <t>Ventil radiátorový  termostatický rohový bronz 1/2"</t>
  </si>
  <si>
    <t>29.13.13</t>
  </si>
  <si>
    <t xml:space="preserve">3505-02.000         </t>
  </si>
  <si>
    <t>5512G3121</t>
  </si>
  <si>
    <t>Skrutkovanie pripojovacie poniklované G 3/4xR 1/2</t>
  </si>
  <si>
    <t>29.13.20</t>
  </si>
  <si>
    <t xml:space="preserve">1321-12.083         </t>
  </si>
  <si>
    <t>734212113</t>
  </si>
  <si>
    <t>Ventil odvzdušňovací závitový samočinný DN 15</t>
  </si>
  <si>
    <t>73421-2113</t>
  </si>
  <si>
    <t>5512G1873</t>
  </si>
  <si>
    <t>Hlavica termostatická - Standard</t>
  </si>
  <si>
    <t xml:space="preserve">6120-17.500         </t>
  </si>
  <si>
    <t>734261717</t>
  </si>
  <si>
    <t>Skrutkovanie regulačné radiátorové priame G 1/2 s vypúšťaním</t>
  </si>
  <si>
    <t>73426-1717</t>
  </si>
  <si>
    <t>7342822PC</t>
  </si>
  <si>
    <t>Odvod kondenzu</t>
  </si>
  <si>
    <t>734291113</t>
  </si>
  <si>
    <t>Kohúty plniace a vypúšťacie G 1/2</t>
  </si>
  <si>
    <t>73429-1113</t>
  </si>
  <si>
    <t>734291243</t>
  </si>
  <si>
    <t>Filter závitový DN 20 do 130°C G 3/4</t>
  </si>
  <si>
    <t>73429-1243</t>
  </si>
  <si>
    <t>734291244</t>
  </si>
  <si>
    <t>Filter závitový DN 25 do 130°C G 1</t>
  </si>
  <si>
    <t>73429-1244</t>
  </si>
  <si>
    <t>734299110</t>
  </si>
  <si>
    <t>Montáž kohúty guľové do DN 25</t>
  </si>
  <si>
    <t>73429-9110</t>
  </si>
  <si>
    <t>2+2+3 =   7,000</t>
  </si>
  <si>
    <t>4223A0902</t>
  </si>
  <si>
    <t>Kohút guľový na vodu - GK 00 020 - 3/4"</t>
  </si>
  <si>
    <t>29.13.11</t>
  </si>
  <si>
    <t xml:space="preserve">GK 00 320 020       </t>
  </si>
  <si>
    <t>4223A0903</t>
  </si>
  <si>
    <t>Kohút guľový na vodu - GK 00 025 - 1"</t>
  </si>
  <si>
    <t xml:space="preserve">GK 00 320 025       </t>
  </si>
  <si>
    <t>734419111</t>
  </si>
  <si>
    <t>Montáž teplomerov techn. s ochranným púzdrom alebo pevným stonk.</t>
  </si>
  <si>
    <t>73441-9111</t>
  </si>
  <si>
    <t>484C10422</t>
  </si>
  <si>
    <t>Teplomer</t>
  </si>
  <si>
    <t xml:space="preserve">0020028663          </t>
  </si>
  <si>
    <t>0 - 120 °C</t>
  </si>
  <si>
    <t xml:space="preserve">734 - Armatúry  spolu: </t>
  </si>
  <si>
    <t>735 - Vykurovacie telesá</t>
  </si>
  <si>
    <t>735159639</t>
  </si>
  <si>
    <t>Montáž vyhr. telies oc.doskové dvojité bez odvzd. 21K Hdo600/Ldo2000mm</t>
  </si>
  <si>
    <t>73515-9639</t>
  </si>
  <si>
    <t>3+3+4+4+1 =   15,000</t>
  </si>
  <si>
    <t>48459PC1</t>
  </si>
  <si>
    <t>Radiátorové konzoly</t>
  </si>
  <si>
    <t>(15+4+1)*2 =   40,000</t>
  </si>
  <si>
    <t>48459PC2</t>
  </si>
  <si>
    <t>Opierky radiátorov</t>
  </si>
  <si>
    <t>4849D02603</t>
  </si>
  <si>
    <t>Radiátor panelový oceľový 21VK 600x600</t>
  </si>
  <si>
    <t xml:space="preserve">2136064013U         </t>
  </si>
  <si>
    <t>4849D02605</t>
  </si>
  <si>
    <t>Radiátor panelový oceľový 21VK 600x800</t>
  </si>
  <si>
    <t xml:space="preserve">2136084013U         </t>
  </si>
  <si>
    <t>4849D02607</t>
  </si>
  <si>
    <t>Radiátor panelový oceľový 21VK 600x1000</t>
  </si>
  <si>
    <t xml:space="preserve">2136104013U         </t>
  </si>
  <si>
    <t>4849D02609</t>
  </si>
  <si>
    <t>Radiátor panelový oceľový 21VK 600x1200</t>
  </si>
  <si>
    <t xml:space="preserve">2136124013U         </t>
  </si>
  <si>
    <t>4849D02611</t>
  </si>
  <si>
    <t>Radiátor panelový oceľový 21VK 600x1400</t>
  </si>
  <si>
    <t xml:space="preserve">2136144013U         </t>
  </si>
  <si>
    <t>735159641</t>
  </si>
  <si>
    <t>Montáž vyhr. telies oc.doskové dvojité bez odvzd. 21K Hdo900/Ldo2000mm</t>
  </si>
  <si>
    <t>73515-9641</t>
  </si>
  <si>
    <t>4849D02635</t>
  </si>
  <si>
    <t>Radiátor panelový oceľový 21VK 900x800</t>
  </si>
  <si>
    <t xml:space="preserve">2139084013U         </t>
  </si>
  <si>
    <t>4849D02639</t>
  </si>
  <si>
    <t>Radiátor panelový oceľový 21VK 900x1200</t>
  </si>
  <si>
    <t xml:space="preserve">2139124013U         </t>
  </si>
  <si>
    <t>735159645</t>
  </si>
  <si>
    <t>Montáž vyhr. telies oc.doskové dvojité bez odvzd. 22K Hdo600/Ldo2000mm</t>
  </si>
  <si>
    <t>73515-9645</t>
  </si>
  <si>
    <t>4849D02869</t>
  </si>
  <si>
    <t>Radiátor panelový oceľový 22VK 500x1200</t>
  </si>
  <si>
    <t xml:space="preserve">2235122013          </t>
  </si>
  <si>
    <t>7353221PC</t>
  </si>
  <si>
    <t>Rozdelovač Ú.K. DN80 1-okruhový so skrinkou</t>
  </si>
  <si>
    <t>735419310</t>
  </si>
  <si>
    <t>Montáž kúpeľňnového vykurov.rebríka dl. do 2000 mm</t>
  </si>
  <si>
    <t>73541-9310</t>
  </si>
  <si>
    <t>484516870</t>
  </si>
  <si>
    <t>Teleso vykurovacie rúrkové K 600/1840</t>
  </si>
  <si>
    <t>28.22.11</t>
  </si>
  <si>
    <t>48459PC3</t>
  </si>
  <si>
    <t>Upevnenie na stenu - rebríky</t>
  </si>
  <si>
    <t>4845A7002</t>
  </si>
  <si>
    <t>Tyč ohrevná 400 W</t>
  </si>
  <si>
    <t>29.71.26</t>
  </si>
  <si>
    <t xml:space="preserve">735 - Vykurovacie telesá  spolu: </t>
  </si>
  <si>
    <t xml:space="preserve">PRÁCE A DODÁVKY PSV  spolu: </t>
  </si>
  <si>
    <t>Za rozpočet celkom</t>
  </si>
  <si>
    <t>Spracoval: Budinská</t>
  </si>
  <si>
    <t>Figura</t>
  </si>
  <si>
    <t/>
  </si>
  <si>
    <t>f</t>
  </si>
  <si>
    <t>Spracoval: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</si>
</sst>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0.000"/>
  </numFmts>
  <fonts count="18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8000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">
    <xf numFmtId="0" fontId="0" fillId="0" borderId="0"/>
    <xf numFmtId="0" fontId="9" fillId="0" borderId="0"/>
    <xf numFmtId="0" fontId="10" fillId="0" borderId="9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9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9" applyFont="0" applyFill="0"/>
    <xf numFmtId="0" fontId="10" fillId="0" borderId="9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10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1" applyBorder="0">
      <alignment vertical="center"/>
    </xf>
    <xf numFmtId="0" fontId="12" fillId="0" borderId="0" applyNumberFormat="0" applyFill="0" applyBorder="0" applyAlignment="0" applyProtection="0"/>
    <xf numFmtId="0" fontId="10" fillId="0" borderId="1">
      <alignment vertical="center"/>
    </xf>
  </cellStyleXfs>
  <cellXfs count="86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0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7" fontId="1" fillId="0" borderId="3" xfId="0" applyNumberFormat="1" applyFont="1" applyBorder="1" applyProtection="1"/>
    <xf numFmtId="0" fontId="1" fillId="0" borderId="3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4" fillId="0" borderId="0" xfId="1" applyNumberFormat="1" applyFont="1"/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0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17" fillId="0" borderId="0" xfId="0" applyNumberFormat="1" applyFont="1" applyAlignment="1" applyProtection="1">
      <alignment horizontal="left" vertical="top" wrapText="1"/>
    </xf>
    <xf numFmtId="167" fontId="17" fillId="0" borderId="0" xfId="0" applyNumberFormat="1" applyFont="1" applyAlignment="1" applyProtection="1">
      <alignment vertical="top"/>
    </xf>
    <xf numFmtId="0" fontId="17" fillId="0" borderId="0" xfId="0" applyFont="1" applyAlignment="1" applyProtection="1">
      <alignment vertical="top"/>
    </xf>
    <xf numFmtId="4" fontId="17" fillId="0" borderId="0" xfId="0" applyNumberFormat="1" applyFont="1" applyAlignment="1" applyProtection="1">
      <alignment vertical="top"/>
    </xf>
    <xf numFmtId="165" fontId="17" fillId="0" borderId="0" xfId="0" applyNumberFormat="1" applyFont="1" applyAlignment="1" applyProtection="1">
      <alignment vertical="top"/>
    </xf>
    <xf numFmtId="0" fontId="17" fillId="0" borderId="0" xfId="0" applyFont="1" applyAlignment="1" applyProtection="1">
      <alignment horizontal="center" vertical="top"/>
    </xf>
    <xf numFmtId="170" fontId="17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</cellXfs>
  <cellStyles count="31">
    <cellStyle name="1 000 Sk" xfId="11" xr:uid="{00000000-0005-0000-0000-000000000000}"/>
    <cellStyle name="1 000,-  Sk" xfId="2" xr:uid="{00000000-0005-0000-0000-000001000000}"/>
    <cellStyle name="1 000,- Kč" xfId="7" xr:uid="{00000000-0005-0000-0000-000002000000}"/>
    <cellStyle name="1 000,- Sk" xfId="10" xr:uid="{00000000-0005-0000-0000-000003000000}"/>
    <cellStyle name="1000 Sk_fakturuj99" xfId="4" xr:uid="{00000000-0005-0000-0000-000004000000}"/>
    <cellStyle name="20 % – Zvýraznění1" xfId="8" xr:uid="{00000000-0005-0000-0000-000005000000}"/>
    <cellStyle name="20 % – Zvýraznění2" xfId="9" xr:uid="{00000000-0005-0000-0000-000006000000}"/>
    <cellStyle name="20 % – Zvýraznění3" xfId="3" xr:uid="{00000000-0005-0000-0000-000007000000}"/>
    <cellStyle name="20 % – Zvýraznění4" xfId="12" xr:uid="{00000000-0005-0000-0000-000008000000}"/>
    <cellStyle name="20 % – Zvýraznění5" xfId="13" xr:uid="{00000000-0005-0000-0000-000009000000}"/>
    <cellStyle name="20 % – Zvýraznění6" xfId="14" xr:uid="{00000000-0005-0000-0000-00000A000000}"/>
    <cellStyle name="40 % – Zvýraznění1" xfId="5" xr:uid="{00000000-0005-0000-0000-00000B000000}"/>
    <cellStyle name="40 % – Zvýraznění2" xfId="15" xr:uid="{00000000-0005-0000-0000-00000C000000}"/>
    <cellStyle name="40 % – Zvýraznění3" xfId="16" xr:uid="{00000000-0005-0000-0000-00000D000000}"/>
    <cellStyle name="40 % – Zvýraznění4" xfId="17" xr:uid="{00000000-0005-0000-0000-00000E000000}"/>
    <cellStyle name="40 % – Zvýraznění5" xfId="6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e_KLs" xfId="1" xr:uid="{00000000-0005-0000-0000-00001B000000}"/>
    <cellStyle name="TEXT" xfId="28" xr:uid="{00000000-0005-0000-0000-00001C000000}"/>
    <cellStyle name="Text upozornění" xfId="29" xr:uid="{00000000-0005-0000-0000-00001D000000}"/>
    <cellStyle name="TEXT1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9"/>
  <sheetViews>
    <sheetView tabSelected="1" topLeftCell="A25" workbookViewId="0">
      <selection activeCell="F7" sqref="F7"/>
    </sheetView>
  </sheetViews>
  <sheetFormatPr defaultColWidth="9.1328125" defaultRowHeight="10.5"/>
  <cols>
    <col min="1" max="1" width="6.7265625" style="25" customWidth="1"/>
    <col min="2" max="2" width="3.7265625" style="26" customWidth="1"/>
    <col min="3" max="3" width="13" style="27" customWidth="1"/>
    <col min="4" max="4" width="35.7265625" style="28" customWidth="1"/>
    <col min="5" max="5" width="10.7265625" style="29" customWidth="1"/>
    <col min="6" max="6" width="5.26953125" style="30" customWidth="1"/>
    <col min="7" max="7" width="8.7265625" style="31" customWidth="1"/>
    <col min="8" max="9" width="9.7265625" style="31" hidden="1" customWidth="1"/>
    <col min="10" max="10" width="9.7265625" style="31" customWidth="1"/>
    <col min="11" max="11" width="7.40625" style="32" hidden="1" customWidth="1"/>
    <col min="12" max="12" width="8.26953125" style="32" hidden="1" customWidth="1"/>
    <col min="13" max="13" width="9.1328125" style="29" hidden="1" customWidth="1"/>
    <col min="14" max="14" width="7" style="29" hidden="1" customWidth="1"/>
    <col min="15" max="15" width="3.54296875" style="30" customWidth="1"/>
    <col min="16" max="16" width="12.7265625" style="30" hidden="1" customWidth="1"/>
    <col min="17" max="19" width="13.26953125" style="29" hidden="1" customWidth="1"/>
    <col min="20" max="20" width="10.54296875" style="33" hidden="1" customWidth="1"/>
    <col min="21" max="21" width="10.26953125" style="33" hidden="1" customWidth="1"/>
    <col min="22" max="22" width="5.7265625" style="33" hidden="1" customWidth="1"/>
    <col min="23" max="23" width="9.1328125" style="34" hidden="1" customWidth="1"/>
    <col min="24" max="25" width="5.7265625" style="30" hidden="1" customWidth="1"/>
    <col min="26" max="26" width="7.54296875" style="30" hidden="1" customWidth="1"/>
    <col min="27" max="27" width="24.86328125" style="30" hidden="1" customWidth="1"/>
    <col min="28" max="28" width="4.26953125" style="30" hidden="1" customWidth="1"/>
    <col min="29" max="29" width="8.26953125" style="30" hidden="1" customWidth="1"/>
    <col min="30" max="30" width="8.7265625" style="30" hidden="1" customWidth="1"/>
    <col min="31" max="34" width="9.1328125" style="30" hidden="1" customWidth="1"/>
    <col min="35" max="35" width="9.1328125" style="4"/>
    <col min="36" max="37" width="0" style="4" hidden="1" customWidth="1"/>
    <col min="38" max="16384" width="9.1328125" style="4"/>
  </cols>
  <sheetData>
    <row r="1" spans="1:37" ht="10.75">
      <c r="A1" s="8" t="s">
        <v>70</v>
      </c>
      <c r="B1" s="4"/>
      <c r="C1" s="4"/>
      <c r="D1" s="4"/>
      <c r="E1" s="8" t="s">
        <v>290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3</v>
      </c>
      <c r="AA1" s="66" t="s">
        <v>4</v>
      </c>
      <c r="AB1" s="1" t="s">
        <v>5</v>
      </c>
      <c r="AC1" s="1" t="s">
        <v>6</v>
      </c>
      <c r="AD1" s="1" t="s">
        <v>7</v>
      </c>
      <c r="AE1" s="55" t="s">
        <v>8</v>
      </c>
      <c r="AF1" s="56" t="s">
        <v>9</v>
      </c>
      <c r="AG1" s="4"/>
      <c r="AH1" s="4"/>
    </row>
    <row r="2" spans="1:37" ht="10.75">
      <c r="A2" s="8" t="s">
        <v>71</v>
      </c>
      <c r="B2" s="4"/>
      <c r="C2" s="4"/>
      <c r="D2" s="4"/>
      <c r="E2" s="8" t="s">
        <v>72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10</v>
      </c>
      <c r="AA2" s="2" t="s">
        <v>11</v>
      </c>
      <c r="AB2" s="2" t="s">
        <v>12</v>
      </c>
      <c r="AC2" s="2"/>
      <c r="AD2" s="3"/>
      <c r="AE2" s="55">
        <v>1</v>
      </c>
      <c r="AF2" s="57">
        <v>123.5</v>
      </c>
      <c r="AG2" s="4"/>
      <c r="AH2" s="4"/>
    </row>
    <row r="3" spans="1:37" ht="10.75">
      <c r="A3" s="8" t="s">
        <v>13</v>
      </c>
      <c r="B3" s="4"/>
      <c r="C3" s="4"/>
      <c r="D3" s="4"/>
      <c r="E3" s="8" t="s">
        <v>73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14</v>
      </c>
      <c r="AA3" s="2" t="s">
        <v>15</v>
      </c>
      <c r="AB3" s="2" t="s">
        <v>12</v>
      </c>
      <c r="AC3" s="2" t="s">
        <v>16</v>
      </c>
      <c r="AD3" s="3" t="s">
        <v>17</v>
      </c>
      <c r="AE3" s="55">
        <v>2</v>
      </c>
      <c r="AF3" s="58">
        <v>123.46</v>
      </c>
      <c r="AG3" s="4"/>
      <c r="AH3" s="4"/>
    </row>
    <row r="4" spans="1:37" ht="10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18</v>
      </c>
      <c r="AA4" s="2" t="s">
        <v>19</v>
      </c>
      <c r="AB4" s="2" t="s">
        <v>12</v>
      </c>
      <c r="AC4" s="2"/>
      <c r="AD4" s="3"/>
      <c r="AE4" s="55">
        <v>3</v>
      </c>
      <c r="AF4" s="59">
        <v>123.45699999999999</v>
      </c>
      <c r="AG4" s="4"/>
      <c r="AH4" s="4"/>
    </row>
    <row r="5" spans="1:37" ht="10.75">
      <c r="A5" s="8" t="s">
        <v>74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20</v>
      </c>
      <c r="AA5" s="2" t="s">
        <v>15</v>
      </c>
      <c r="AB5" s="2" t="s">
        <v>12</v>
      </c>
      <c r="AC5" s="2" t="s">
        <v>16</v>
      </c>
      <c r="AD5" s="3" t="s">
        <v>17</v>
      </c>
      <c r="AE5" s="55">
        <v>4</v>
      </c>
      <c r="AF5" s="60">
        <v>123.4567</v>
      </c>
      <c r="AG5" s="4"/>
      <c r="AH5" s="4"/>
    </row>
    <row r="6" spans="1:37" ht="10.75">
      <c r="A6" s="8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21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">
      <c r="A8" s="4"/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39" t="s">
        <v>32</v>
      </c>
      <c r="L9" s="40"/>
      <c r="M9" s="41" t="s">
        <v>33</v>
      </c>
      <c r="N9" s="40"/>
      <c r="O9" s="10" t="s">
        <v>2</v>
      </c>
      <c r="P9" s="42" t="s">
        <v>34</v>
      </c>
      <c r="Q9" s="45" t="s">
        <v>26</v>
      </c>
      <c r="R9" s="45" t="s">
        <v>26</v>
      </c>
      <c r="S9" s="42" t="s">
        <v>26</v>
      </c>
      <c r="T9" s="46" t="s">
        <v>35</v>
      </c>
      <c r="U9" s="47" t="s">
        <v>36</v>
      </c>
      <c r="V9" s="48" t="s">
        <v>37</v>
      </c>
      <c r="W9" s="10" t="s">
        <v>38</v>
      </c>
      <c r="X9" s="10" t="s">
        <v>39</v>
      </c>
      <c r="Y9" s="10" t="s">
        <v>40</v>
      </c>
      <c r="Z9" s="61" t="s">
        <v>41</v>
      </c>
      <c r="AA9" s="61" t="s">
        <v>42</v>
      </c>
      <c r="AB9" s="10" t="s">
        <v>37</v>
      </c>
      <c r="AC9" s="10" t="s">
        <v>43</v>
      </c>
      <c r="AD9" s="10" t="s">
        <v>44</v>
      </c>
      <c r="AE9" s="62" t="s">
        <v>45</v>
      </c>
      <c r="AF9" s="62" t="s">
        <v>46</v>
      </c>
      <c r="AG9" s="62" t="s">
        <v>26</v>
      </c>
      <c r="AH9" s="62" t="s">
        <v>47</v>
      </c>
      <c r="AJ9" s="4" t="s">
        <v>77</v>
      </c>
      <c r="AK9" s="4" t="s">
        <v>79</v>
      </c>
    </row>
    <row r="10" spans="1:37">
      <c r="A10" s="11" t="s">
        <v>48</v>
      </c>
      <c r="B10" s="11" t="s">
        <v>49</v>
      </c>
      <c r="C10" s="38"/>
      <c r="D10" s="11" t="s">
        <v>50</v>
      </c>
      <c r="E10" s="11" t="s">
        <v>51</v>
      </c>
      <c r="F10" s="11" t="s">
        <v>52</v>
      </c>
      <c r="G10" s="11" t="s">
        <v>53</v>
      </c>
      <c r="H10" s="11" t="s">
        <v>54</v>
      </c>
      <c r="I10" s="11" t="s">
        <v>55</v>
      </c>
      <c r="J10" s="11"/>
      <c r="K10" s="11" t="s">
        <v>28</v>
      </c>
      <c r="L10" s="11" t="s">
        <v>31</v>
      </c>
      <c r="M10" s="43" t="s">
        <v>28</v>
      </c>
      <c r="N10" s="11" t="s">
        <v>31</v>
      </c>
      <c r="O10" s="11" t="s">
        <v>56</v>
      </c>
      <c r="P10" s="44"/>
      <c r="Q10" s="49" t="s">
        <v>57</v>
      </c>
      <c r="R10" s="49" t="s">
        <v>58</v>
      </c>
      <c r="S10" s="44" t="s">
        <v>59</v>
      </c>
      <c r="T10" s="50" t="s">
        <v>60</v>
      </c>
      <c r="U10" s="51" t="s">
        <v>61</v>
      </c>
      <c r="V10" s="52" t="s">
        <v>62</v>
      </c>
      <c r="W10" s="53"/>
      <c r="X10" s="54"/>
      <c r="Y10" s="54"/>
      <c r="Z10" s="63" t="s">
        <v>63</v>
      </c>
      <c r="AA10" s="63" t="s">
        <v>48</v>
      </c>
      <c r="AB10" s="11" t="s">
        <v>64</v>
      </c>
      <c r="AC10" s="54"/>
      <c r="AD10" s="54"/>
      <c r="AE10" s="64"/>
      <c r="AF10" s="64"/>
      <c r="AG10" s="64"/>
      <c r="AH10" s="64"/>
      <c r="AJ10" s="4" t="s">
        <v>78</v>
      </c>
      <c r="AK10" s="4" t="s">
        <v>80</v>
      </c>
    </row>
    <row r="12" spans="1:37">
      <c r="B12" s="65" t="s">
        <v>81</v>
      </c>
    </row>
    <row r="13" spans="1:37">
      <c r="B13" s="27" t="s">
        <v>82</v>
      </c>
    </row>
    <row r="14" spans="1:37">
      <c r="A14" s="25">
        <v>1</v>
      </c>
      <c r="B14" s="26" t="s">
        <v>83</v>
      </c>
      <c r="C14" s="27" t="s">
        <v>84</v>
      </c>
      <c r="D14" s="28" t="s">
        <v>85</v>
      </c>
      <c r="E14" s="29">
        <v>1</v>
      </c>
      <c r="F14" s="30" t="s">
        <v>86</v>
      </c>
      <c r="H14" s="31">
        <f>ROUND(E14*G14,2)</f>
        <v>0</v>
      </c>
      <c r="J14" s="31">
        <f>ROUND(E14*G14,2)</f>
        <v>0</v>
      </c>
      <c r="L14" s="32">
        <f>E14*K14</f>
        <v>0</v>
      </c>
      <c r="N14" s="29">
        <f>E14*M14</f>
        <v>0</v>
      </c>
      <c r="P14" s="30" t="s">
        <v>87</v>
      </c>
      <c r="V14" s="33" t="s">
        <v>88</v>
      </c>
      <c r="X14" s="27" t="s">
        <v>89</v>
      </c>
      <c r="Y14" s="27" t="s">
        <v>84</v>
      </c>
      <c r="Z14" s="30" t="s">
        <v>90</v>
      </c>
      <c r="AJ14" s="4" t="s">
        <v>91</v>
      </c>
      <c r="AK14" s="4" t="s">
        <v>92</v>
      </c>
    </row>
    <row r="15" spans="1:37">
      <c r="A15" s="25">
        <v>2</v>
      </c>
      <c r="B15" s="26" t="s">
        <v>93</v>
      </c>
      <c r="C15" s="27" t="s">
        <v>94</v>
      </c>
      <c r="D15" s="28" t="s">
        <v>95</v>
      </c>
      <c r="E15" s="29">
        <v>1</v>
      </c>
      <c r="F15" s="30" t="s">
        <v>96</v>
      </c>
      <c r="I15" s="31">
        <f>ROUND(E15*G15,2)</f>
        <v>0</v>
      </c>
      <c r="J15" s="31">
        <f>ROUND(E15*G15,2)</f>
        <v>0</v>
      </c>
      <c r="L15" s="32">
        <f>E15*K15</f>
        <v>0</v>
      </c>
      <c r="N15" s="29">
        <f>E15*M15</f>
        <v>0</v>
      </c>
      <c r="P15" s="30" t="s">
        <v>87</v>
      </c>
      <c r="V15" s="33" t="s">
        <v>69</v>
      </c>
      <c r="X15" s="27" t="s">
        <v>94</v>
      </c>
      <c r="Y15" s="27" t="s">
        <v>94</v>
      </c>
      <c r="Z15" s="30" t="s">
        <v>90</v>
      </c>
      <c r="AA15" s="27" t="s">
        <v>87</v>
      </c>
      <c r="AJ15" s="4" t="s">
        <v>97</v>
      </c>
      <c r="AK15" s="4" t="s">
        <v>92</v>
      </c>
    </row>
    <row r="16" spans="1:37" ht="21">
      <c r="D16" s="67" t="s">
        <v>98</v>
      </c>
      <c r="E16" s="68"/>
      <c r="F16" s="69"/>
      <c r="G16" s="70"/>
      <c r="H16" s="70"/>
      <c r="I16" s="70"/>
      <c r="J16" s="70"/>
      <c r="K16" s="71"/>
      <c r="L16" s="71"/>
      <c r="M16" s="68"/>
      <c r="N16" s="68"/>
      <c r="O16" s="69"/>
      <c r="P16" s="69"/>
      <c r="Q16" s="68"/>
      <c r="R16" s="68"/>
      <c r="S16" s="68"/>
      <c r="T16" s="72"/>
      <c r="U16" s="72"/>
      <c r="V16" s="72" t="s">
        <v>1</v>
      </c>
      <c r="W16" s="73"/>
      <c r="X16" s="69"/>
    </row>
    <row r="17" spans="1:37">
      <c r="A17" s="25">
        <v>3</v>
      </c>
      <c r="B17" s="26" t="s">
        <v>93</v>
      </c>
      <c r="C17" s="27" t="s">
        <v>99</v>
      </c>
      <c r="D17" s="28" t="s">
        <v>100</v>
      </c>
      <c r="E17" s="29">
        <v>1</v>
      </c>
      <c r="F17" s="30" t="s">
        <v>96</v>
      </c>
      <c r="I17" s="31">
        <f>ROUND(E17*G17,2)</f>
        <v>0</v>
      </c>
      <c r="J17" s="31">
        <f>ROUND(E17*G17,2)</f>
        <v>0</v>
      </c>
      <c r="L17" s="32">
        <f>E17*K17</f>
        <v>0</v>
      </c>
      <c r="N17" s="29">
        <f>E17*M17</f>
        <v>0</v>
      </c>
      <c r="P17" s="30" t="s">
        <v>87</v>
      </c>
      <c r="V17" s="33" t="s">
        <v>69</v>
      </c>
      <c r="X17" s="27" t="s">
        <v>99</v>
      </c>
      <c r="Y17" s="27" t="s">
        <v>99</v>
      </c>
      <c r="Z17" s="30" t="s">
        <v>101</v>
      </c>
      <c r="AA17" s="27" t="s">
        <v>102</v>
      </c>
      <c r="AJ17" s="4" t="s">
        <v>97</v>
      </c>
      <c r="AK17" s="4" t="s">
        <v>92</v>
      </c>
    </row>
    <row r="18" spans="1:37">
      <c r="A18" s="25">
        <v>4</v>
      </c>
      <c r="B18" s="26" t="s">
        <v>93</v>
      </c>
      <c r="C18" s="27" t="s">
        <v>103</v>
      </c>
      <c r="D18" s="28" t="s">
        <v>104</v>
      </c>
      <c r="E18" s="29">
        <v>2</v>
      </c>
      <c r="F18" s="30" t="s">
        <v>96</v>
      </c>
      <c r="I18" s="31">
        <f>ROUND(E18*G18,2)</f>
        <v>0</v>
      </c>
      <c r="J18" s="31">
        <f>ROUND(E18*G18,2)</f>
        <v>0</v>
      </c>
      <c r="L18" s="32">
        <f>E18*K18</f>
        <v>0</v>
      </c>
      <c r="N18" s="29">
        <f>E18*M18</f>
        <v>0</v>
      </c>
      <c r="P18" s="30" t="s">
        <v>87</v>
      </c>
      <c r="V18" s="33" t="s">
        <v>69</v>
      </c>
      <c r="X18" s="27" t="s">
        <v>103</v>
      </c>
      <c r="Y18" s="27" t="s">
        <v>103</v>
      </c>
      <c r="Z18" s="30" t="s">
        <v>90</v>
      </c>
      <c r="AA18" s="27" t="s">
        <v>87</v>
      </c>
      <c r="AJ18" s="4" t="s">
        <v>97</v>
      </c>
      <c r="AK18" s="4" t="s">
        <v>92</v>
      </c>
    </row>
    <row r="19" spans="1:37">
      <c r="D19" s="67" t="s">
        <v>105</v>
      </c>
      <c r="E19" s="68"/>
      <c r="F19" s="69"/>
      <c r="G19" s="70"/>
      <c r="H19" s="70"/>
      <c r="I19" s="70"/>
      <c r="J19" s="70"/>
      <c r="K19" s="71"/>
      <c r="L19" s="71"/>
      <c r="M19" s="68"/>
      <c r="N19" s="68"/>
      <c r="O19" s="69"/>
      <c r="P19" s="69"/>
      <c r="Q19" s="68"/>
      <c r="R19" s="68"/>
      <c r="S19" s="68"/>
      <c r="T19" s="72"/>
      <c r="U19" s="72"/>
      <c r="V19" s="72" t="s">
        <v>1</v>
      </c>
      <c r="W19" s="73"/>
      <c r="X19" s="69"/>
    </row>
    <row r="20" spans="1:37">
      <c r="A20" s="25">
        <v>5</v>
      </c>
      <c r="B20" s="26" t="s">
        <v>93</v>
      </c>
      <c r="C20" s="27" t="s">
        <v>106</v>
      </c>
      <c r="D20" s="28" t="s">
        <v>107</v>
      </c>
      <c r="E20" s="29">
        <v>1</v>
      </c>
      <c r="F20" s="30" t="s">
        <v>96</v>
      </c>
      <c r="I20" s="31">
        <f>ROUND(E20*G20,2)</f>
        <v>0</v>
      </c>
      <c r="J20" s="31">
        <f>ROUND(E20*G20,2)</f>
        <v>0</v>
      </c>
      <c r="L20" s="32">
        <f>E20*K20</f>
        <v>0</v>
      </c>
      <c r="N20" s="29">
        <f>E20*M20</f>
        <v>0</v>
      </c>
      <c r="P20" s="30" t="s">
        <v>87</v>
      </c>
      <c r="V20" s="33" t="s">
        <v>69</v>
      </c>
      <c r="X20" s="27" t="s">
        <v>106</v>
      </c>
      <c r="Y20" s="27" t="s">
        <v>106</v>
      </c>
      <c r="Z20" s="30" t="s">
        <v>101</v>
      </c>
      <c r="AA20" s="27" t="s">
        <v>108</v>
      </c>
      <c r="AJ20" s="4" t="s">
        <v>97</v>
      </c>
      <c r="AK20" s="4" t="s">
        <v>92</v>
      </c>
    </row>
    <row r="21" spans="1:37">
      <c r="A21" s="25">
        <v>6</v>
      </c>
      <c r="B21" s="26" t="s">
        <v>93</v>
      </c>
      <c r="C21" s="27" t="s">
        <v>109</v>
      </c>
      <c r="D21" s="28" t="s">
        <v>110</v>
      </c>
      <c r="E21" s="29">
        <v>1</v>
      </c>
      <c r="F21" s="30" t="s">
        <v>96</v>
      </c>
      <c r="I21" s="31">
        <f>ROUND(E21*G21,2)</f>
        <v>0</v>
      </c>
      <c r="J21" s="31">
        <f>ROUND(E21*G21,2)</f>
        <v>0</v>
      </c>
      <c r="L21" s="32">
        <f>E21*K21</f>
        <v>0</v>
      </c>
      <c r="N21" s="29">
        <f>E21*M21</f>
        <v>0</v>
      </c>
      <c r="P21" s="30" t="s">
        <v>87</v>
      </c>
      <c r="V21" s="33" t="s">
        <v>69</v>
      </c>
      <c r="X21" s="27" t="s">
        <v>109</v>
      </c>
      <c r="Y21" s="27" t="s">
        <v>109</v>
      </c>
      <c r="Z21" s="30" t="s">
        <v>101</v>
      </c>
      <c r="AA21" s="27" t="s">
        <v>111</v>
      </c>
      <c r="AJ21" s="4" t="s">
        <v>97</v>
      </c>
      <c r="AK21" s="4" t="s">
        <v>92</v>
      </c>
    </row>
    <row r="22" spans="1:37">
      <c r="A22" s="25">
        <v>7</v>
      </c>
      <c r="B22" s="26" t="s">
        <v>93</v>
      </c>
      <c r="C22" s="27" t="s">
        <v>112</v>
      </c>
      <c r="D22" s="28" t="s">
        <v>113</v>
      </c>
      <c r="E22" s="29">
        <v>1</v>
      </c>
      <c r="F22" s="30" t="s">
        <v>96</v>
      </c>
      <c r="I22" s="31">
        <f>ROUND(E22*G22,2)</f>
        <v>0</v>
      </c>
      <c r="J22" s="31">
        <f>ROUND(E22*G22,2)</f>
        <v>0</v>
      </c>
      <c r="L22" s="32">
        <f>E22*K22</f>
        <v>0</v>
      </c>
      <c r="N22" s="29">
        <f>E22*M22</f>
        <v>0</v>
      </c>
      <c r="P22" s="30" t="s">
        <v>87</v>
      </c>
      <c r="V22" s="33" t="s">
        <v>69</v>
      </c>
      <c r="X22" s="27" t="s">
        <v>112</v>
      </c>
      <c r="Y22" s="27" t="s">
        <v>112</v>
      </c>
      <c r="Z22" s="30" t="s">
        <v>101</v>
      </c>
      <c r="AA22" s="27" t="s">
        <v>114</v>
      </c>
      <c r="AJ22" s="4" t="s">
        <v>97</v>
      </c>
      <c r="AK22" s="4" t="s">
        <v>92</v>
      </c>
    </row>
    <row r="23" spans="1:37">
      <c r="A23" s="25">
        <v>8</v>
      </c>
      <c r="B23" s="26" t="s">
        <v>93</v>
      </c>
      <c r="C23" s="27" t="s">
        <v>115</v>
      </c>
      <c r="D23" s="28" t="s">
        <v>116</v>
      </c>
      <c r="E23" s="29">
        <v>2</v>
      </c>
      <c r="F23" s="30" t="s">
        <v>96</v>
      </c>
      <c r="I23" s="31">
        <f>ROUND(E23*G23,2)</f>
        <v>0</v>
      </c>
      <c r="J23" s="31">
        <f>ROUND(E23*G23,2)</f>
        <v>0</v>
      </c>
      <c r="L23" s="32">
        <f>E23*K23</f>
        <v>0</v>
      </c>
      <c r="N23" s="29">
        <f>E23*M23</f>
        <v>0</v>
      </c>
      <c r="P23" s="30" t="s">
        <v>87</v>
      </c>
      <c r="V23" s="33" t="s">
        <v>69</v>
      </c>
      <c r="X23" s="27" t="s">
        <v>115</v>
      </c>
      <c r="Y23" s="27" t="s">
        <v>115</v>
      </c>
      <c r="Z23" s="30" t="s">
        <v>101</v>
      </c>
      <c r="AA23" s="27" t="s">
        <v>117</v>
      </c>
      <c r="AJ23" s="4" t="s">
        <v>97</v>
      </c>
      <c r="AK23" s="4" t="s">
        <v>92</v>
      </c>
    </row>
    <row r="24" spans="1:37">
      <c r="D24" s="74" t="s">
        <v>118</v>
      </c>
      <c r="E24" s="75">
        <f>J24</f>
        <v>0</v>
      </c>
      <c r="H24" s="75">
        <f>SUM(H12:H23)</f>
        <v>0</v>
      </c>
      <c r="I24" s="75">
        <f>SUM(I12:I23)</f>
        <v>0</v>
      </c>
      <c r="J24" s="75">
        <f>SUM(J12:J23)</f>
        <v>0</v>
      </c>
      <c r="L24" s="76">
        <f>SUM(L12:L23)</f>
        <v>0</v>
      </c>
      <c r="N24" s="77">
        <f>SUM(N12:N23)</f>
        <v>0</v>
      </c>
      <c r="W24" s="34">
        <f>SUM(W12:W23)</f>
        <v>0</v>
      </c>
    </row>
    <row r="26" spans="1:37">
      <c r="B26" s="27" t="s">
        <v>119</v>
      </c>
    </row>
    <row r="27" spans="1:37">
      <c r="A27" s="25">
        <v>9</v>
      </c>
      <c r="B27" s="26" t="s">
        <v>83</v>
      </c>
      <c r="C27" s="27" t="s">
        <v>120</v>
      </c>
      <c r="D27" s="28" t="s">
        <v>121</v>
      </c>
      <c r="E27" s="29">
        <v>1</v>
      </c>
      <c r="F27" s="30" t="s">
        <v>86</v>
      </c>
      <c r="H27" s="31">
        <f>ROUND(E27*G27,2)</f>
        <v>0</v>
      </c>
      <c r="J27" s="31">
        <f>ROUND(E27*G27,2)</f>
        <v>0</v>
      </c>
      <c r="L27" s="32">
        <f>E27*K27</f>
        <v>0</v>
      </c>
      <c r="N27" s="29">
        <f>E27*M27</f>
        <v>0</v>
      </c>
      <c r="P27" s="30" t="s">
        <v>87</v>
      </c>
      <c r="V27" s="33" t="s">
        <v>88</v>
      </c>
      <c r="X27" s="27" t="s">
        <v>122</v>
      </c>
      <c r="Y27" s="27" t="s">
        <v>120</v>
      </c>
      <c r="Z27" s="30" t="s">
        <v>123</v>
      </c>
      <c r="AJ27" s="4" t="s">
        <v>91</v>
      </c>
      <c r="AK27" s="4" t="s">
        <v>92</v>
      </c>
    </row>
    <row r="28" spans="1:37">
      <c r="A28" s="25">
        <v>10</v>
      </c>
      <c r="B28" s="26" t="s">
        <v>93</v>
      </c>
      <c r="C28" s="27" t="s">
        <v>124</v>
      </c>
      <c r="D28" s="28" t="s">
        <v>125</v>
      </c>
      <c r="E28" s="29">
        <v>1</v>
      </c>
      <c r="F28" s="30" t="s">
        <v>96</v>
      </c>
      <c r="I28" s="31">
        <f>ROUND(E28*G28,2)</f>
        <v>0</v>
      </c>
      <c r="J28" s="31">
        <f>ROUND(E28*G28,2)</f>
        <v>0</v>
      </c>
      <c r="K28" s="32">
        <v>7.2999999999999995E-2</v>
      </c>
      <c r="L28" s="32">
        <f>E28*K28</f>
        <v>7.2999999999999995E-2</v>
      </c>
      <c r="N28" s="29">
        <f>E28*M28</f>
        <v>0</v>
      </c>
      <c r="P28" s="30" t="s">
        <v>87</v>
      </c>
      <c r="V28" s="33" t="s">
        <v>69</v>
      </c>
      <c r="X28" s="27" t="s">
        <v>124</v>
      </c>
      <c r="Y28" s="27" t="s">
        <v>124</v>
      </c>
      <c r="Z28" s="30" t="s">
        <v>101</v>
      </c>
      <c r="AA28" s="27" t="s">
        <v>126</v>
      </c>
      <c r="AJ28" s="4" t="s">
        <v>97</v>
      </c>
      <c r="AK28" s="4" t="s">
        <v>92</v>
      </c>
    </row>
    <row r="29" spans="1:37">
      <c r="D29" s="67" t="s">
        <v>127</v>
      </c>
      <c r="E29" s="68"/>
      <c r="F29" s="69"/>
      <c r="G29" s="70"/>
      <c r="H29" s="70"/>
      <c r="I29" s="70"/>
      <c r="J29" s="70"/>
      <c r="K29" s="71"/>
      <c r="L29" s="71"/>
      <c r="M29" s="68"/>
      <c r="N29" s="68"/>
      <c r="O29" s="69"/>
      <c r="P29" s="69"/>
      <c r="Q29" s="68"/>
      <c r="R29" s="68"/>
      <c r="S29" s="68"/>
      <c r="T29" s="72"/>
      <c r="U29" s="72"/>
      <c r="V29" s="72" t="s">
        <v>1</v>
      </c>
      <c r="W29" s="73"/>
      <c r="X29" s="69"/>
    </row>
    <row r="30" spans="1:37">
      <c r="A30" s="25">
        <v>11</v>
      </c>
      <c r="B30" s="26" t="s">
        <v>83</v>
      </c>
      <c r="C30" s="27" t="s">
        <v>128</v>
      </c>
      <c r="D30" s="28" t="s">
        <v>129</v>
      </c>
      <c r="E30" s="29">
        <v>1</v>
      </c>
      <c r="F30" s="30" t="s">
        <v>86</v>
      </c>
      <c r="H30" s="31">
        <f>ROUND(E30*G30,2)</f>
        <v>0</v>
      </c>
      <c r="J30" s="31">
        <f>ROUND(E30*G30,2)</f>
        <v>0</v>
      </c>
      <c r="K30" s="32">
        <v>5.1999999999999998E-3</v>
      </c>
      <c r="L30" s="32">
        <f>E30*K30</f>
        <v>5.1999999999999998E-3</v>
      </c>
      <c r="N30" s="29">
        <f>E30*M30</f>
        <v>0</v>
      </c>
      <c r="P30" s="30" t="s">
        <v>87</v>
      </c>
      <c r="V30" s="33" t="s">
        <v>88</v>
      </c>
      <c r="X30" s="27" t="s">
        <v>130</v>
      </c>
      <c r="Y30" s="27" t="s">
        <v>128</v>
      </c>
      <c r="Z30" s="30" t="s">
        <v>90</v>
      </c>
      <c r="AJ30" s="4" t="s">
        <v>91</v>
      </c>
      <c r="AK30" s="4" t="s">
        <v>92</v>
      </c>
    </row>
    <row r="31" spans="1:37">
      <c r="D31" s="67" t="s">
        <v>131</v>
      </c>
      <c r="E31" s="68"/>
      <c r="F31" s="69"/>
      <c r="G31" s="70"/>
      <c r="H31" s="70"/>
      <c r="I31" s="70"/>
      <c r="J31" s="70"/>
      <c r="K31" s="71"/>
      <c r="L31" s="71"/>
      <c r="M31" s="68"/>
      <c r="N31" s="68"/>
      <c r="O31" s="69"/>
      <c r="P31" s="69"/>
      <c r="Q31" s="68"/>
      <c r="R31" s="68"/>
      <c r="S31" s="68"/>
      <c r="T31" s="72"/>
      <c r="U31" s="72"/>
      <c r="V31" s="72" t="s">
        <v>1</v>
      </c>
      <c r="W31" s="73"/>
      <c r="X31" s="69"/>
    </row>
    <row r="32" spans="1:37">
      <c r="A32" s="25">
        <v>12</v>
      </c>
      <c r="B32" s="26" t="s">
        <v>83</v>
      </c>
      <c r="C32" s="27" t="s">
        <v>132</v>
      </c>
      <c r="D32" s="28" t="s">
        <v>133</v>
      </c>
      <c r="E32" s="29">
        <v>1</v>
      </c>
      <c r="F32" s="30" t="s">
        <v>86</v>
      </c>
      <c r="H32" s="31">
        <f>ROUND(E32*G32,2)</f>
        <v>0</v>
      </c>
      <c r="J32" s="31">
        <f>ROUND(E32*G32,2)</f>
        <v>0</v>
      </c>
      <c r="L32" s="32">
        <f>E32*K32</f>
        <v>0</v>
      </c>
      <c r="N32" s="29">
        <f>E32*M32</f>
        <v>0</v>
      </c>
      <c r="P32" s="30" t="s">
        <v>87</v>
      </c>
      <c r="V32" s="33" t="s">
        <v>88</v>
      </c>
      <c r="X32" s="27" t="s">
        <v>134</v>
      </c>
      <c r="Y32" s="27" t="s">
        <v>132</v>
      </c>
      <c r="Z32" s="30" t="s">
        <v>123</v>
      </c>
      <c r="AJ32" s="4" t="s">
        <v>91</v>
      </c>
      <c r="AK32" s="4" t="s">
        <v>92</v>
      </c>
    </row>
    <row r="33" spans="1:37">
      <c r="A33" s="25">
        <v>13</v>
      </c>
      <c r="B33" s="26" t="s">
        <v>93</v>
      </c>
      <c r="C33" s="27" t="s">
        <v>135</v>
      </c>
      <c r="D33" s="28" t="s">
        <v>136</v>
      </c>
      <c r="E33" s="29">
        <v>1</v>
      </c>
      <c r="F33" s="30" t="s">
        <v>96</v>
      </c>
      <c r="I33" s="31">
        <f>ROUND(E33*G33,2)</f>
        <v>0</v>
      </c>
      <c r="J33" s="31">
        <f>ROUND(E33*G33,2)</f>
        <v>0</v>
      </c>
      <c r="K33" s="32">
        <v>2.5999999999999999E-3</v>
      </c>
      <c r="L33" s="32">
        <f>E33*K33</f>
        <v>2.5999999999999999E-3</v>
      </c>
      <c r="N33" s="29">
        <f>E33*M33</f>
        <v>0</v>
      </c>
      <c r="P33" s="30" t="s">
        <v>87</v>
      </c>
      <c r="V33" s="33" t="s">
        <v>69</v>
      </c>
      <c r="X33" s="27" t="s">
        <v>135</v>
      </c>
      <c r="Y33" s="27" t="s">
        <v>135</v>
      </c>
      <c r="Z33" s="30" t="s">
        <v>137</v>
      </c>
      <c r="AA33" s="27" t="s">
        <v>138</v>
      </c>
      <c r="AJ33" s="4" t="s">
        <v>97</v>
      </c>
      <c r="AK33" s="4" t="s">
        <v>92</v>
      </c>
    </row>
    <row r="34" spans="1:37">
      <c r="A34" s="25">
        <v>14</v>
      </c>
      <c r="B34" s="26" t="s">
        <v>93</v>
      </c>
      <c r="C34" s="27" t="s">
        <v>139</v>
      </c>
      <c r="D34" s="28" t="s">
        <v>140</v>
      </c>
      <c r="E34" s="29">
        <v>1</v>
      </c>
      <c r="F34" s="30" t="s">
        <v>96</v>
      </c>
      <c r="I34" s="31">
        <f>ROUND(E34*G34,2)</f>
        <v>0</v>
      </c>
      <c r="J34" s="31">
        <f>ROUND(E34*G34,2)</f>
        <v>0</v>
      </c>
      <c r="L34" s="32">
        <f>E34*K34</f>
        <v>0</v>
      </c>
      <c r="N34" s="29">
        <f>E34*M34</f>
        <v>0</v>
      </c>
      <c r="P34" s="30" t="s">
        <v>87</v>
      </c>
      <c r="V34" s="33" t="s">
        <v>69</v>
      </c>
      <c r="X34" s="27" t="s">
        <v>139</v>
      </c>
      <c r="Y34" s="27" t="s">
        <v>139</v>
      </c>
      <c r="Z34" s="30" t="s">
        <v>137</v>
      </c>
      <c r="AA34" s="27" t="s">
        <v>141</v>
      </c>
      <c r="AJ34" s="4" t="s">
        <v>97</v>
      </c>
      <c r="AK34" s="4" t="s">
        <v>92</v>
      </c>
    </row>
    <row r="35" spans="1:37">
      <c r="D35" s="67" t="s">
        <v>142</v>
      </c>
      <c r="E35" s="68"/>
      <c r="F35" s="69"/>
      <c r="G35" s="70"/>
      <c r="H35" s="70"/>
      <c r="I35" s="70"/>
      <c r="J35" s="70"/>
      <c r="K35" s="71"/>
      <c r="L35" s="71"/>
      <c r="M35" s="68"/>
      <c r="N35" s="68"/>
      <c r="O35" s="69"/>
      <c r="P35" s="69"/>
      <c r="Q35" s="68"/>
      <c r="R35" s="68"/>
      <c r="S35" s="68"/>
      <c r="T35" s="72"/>
      <c r="U35" s="72"/>
      <c r="V35" s="72" t="s">
        <v>1</v>
      </c>
      <c r="W35" s="73"/>
      <c r="X35" s="69"/>
    </row>
    <row r="36" spans="1:37">
      <c r="D36" s="74" t="s">
        <v>143</v>
      </c>
      <c r="E36" s="75">
        <f>J36</f>
        <v>0</v>
      </c>
      <c r="H36" s="75">
        <f>SUM(H26:H35)</f>
        <v>0</v>
      </c>
      <c r="I36" s="75">
        <f>SUM(I26:I35)</f>
        <v>0</v>
      </c>
      <c r="J36" s="75">
        <f>SUM(J26:J35)</f>
        <v>0</v>
      </c>
      <c r="L36" s="76">
        <f>SUM(L26:L35)</f>
        <v>8.0799999999999997E-2</v>
      </c>
      <c r="N36" s="77">
        <f>SUM(N26:N35)</f>
        <v>0</v>
      </c>
      <c r="W36" s="34">
        <f>SUM(W26:W35)</f>
        <v>0</v>
      </c>
    </row>
    <row r="38" spans="1:37">
      <c r="B38" s="27" t="s">
        <v>144</v>
      </c>
    </row>
    <row r="39" spans="1:37">
      <c r="A39" s="25">
        <v>15</v>
      </c>
      <c r="B39" s="26" t="s">
        <v>83</v>
      </c>
      <c r="C39" s="27" t="s">
        <v>145</v>
      </c>
      <c r="D39" s="28" t="s">
        <v>146</v>
      </c>
      <c r="E39" s="29">
        <v>10</v>
      </c>
      <c r="F39" s="30" t="s">
        <v>147</v>
      </c>
      <c r="H39" s="31">
        <f t="shared" ref="H39:H45" si="0">ROUND(E39*G39,2)</f>
        <v>0</v>
      </c>
      <c r="J39" s="31">
        <f t="shared" ref="J39:J45" si="1">ROUND(E39*G39,2)</f>
        <v>0</v>
      </c>
      <c r="K39" s="32">
        <v>9.0000000000000006E-5</v>
      </c>
      <c r="L39" s="32">
        <f t="shared" ref="L39:L45" si="2">E39*K39</f>
        <v>9.0000000000000008E-4</v>
      </c>
      <c r="N39" s="29">
        <f t="shared" ref="N39:N45" si="3">E39*M39</f>
        <v>0</v>
      </c>
      <c r="P39" s="30" t="s">
        <v>87</v>
      </c>
      <c r="V39" s="33" t="s">
        <v>88</v>
      </c>
      <c r="X39" s="27" t="s">
        <v>148</v>
      </c>
      <c r="Y39" s="27" t="s">
        <v>145</v>
      </c>
      <c r="Z39" s="30" t="s">
        <v>123</v>
      </c>
      <c r="AJ39" s="4" t="s">
        <v>91</v>
      </c>
      <c r="AK39" s="4" t="s">
        <v>92</v>
      </c>
    </row>
    <row r="40" spans="1:37">
      <c r="A40" s="25">
        <v>16</v>
      </c>
      <c r="B40" s="26" t="s">
        <v>83</v>
      </c>
      <c r="C40" s="27" t="s">
        <v>149</v>
      </c>
      <c r="D40" s="28" t="s">
        <v>150</v>
      </c>
      <c r="E40" s="29">
        <v>10</v>
      </c>
      <c r="F40" s="30" t="s">
        <v>147</v>
      </c>
      <c r="H40" s="31">
        <f t="shared" si="0"/>
        <v>0</v>
      </c>
      <c r="J40" s="31">
        <f t="shared" si="1"/>
        <v>0</v>
      </c>
      <c r="L40" s="32">
        <f t="shared" si="2"/>
        <v>0</v>
      </c>
      <c r="N40" s="29">
        <f t="shared" si="3"/>
        <v>0</v>
      </c>
      <c r="P40" s="30" t="s">
        <v>87</v>
      </c>
      <c r="V40" s="33" t="s">
        <v>88</v>
      </c>
      <c r="X40" s="27" t="s">
        <v>151</v>
      </c>
      <c r="Y40" s="27" t="s">
        <v>149</v>
      </c>
      <c r="Z40" s="30" t="s">
        <v>123</v>
      </c>
      <c r="AJ40" s="4" t="s">
        <v>91</v>
      </c>
      <c r="AK40" s="4" t="s">
        <v>92</v>
      </c>
    </row>
    <row r="41" spans="1:37">
      <c r="A41" s="25">
        <v>17</v>
      </c>
      <c r="B41" s="26" t="s">
        <v>83</v>
      </c>
      <c r="C41" s="27" t="s">
        <v>152</v>
      </c>
      <c r="D41" s="28" t="s">
        <v>153</v>
      </c>
      <c r="E41" s="29">
        <v>126</v>
      </c>
      <c r="F41" s="30" t="s">
        <v>147</v>
      </c>
      <c r="H41" s="31">
        <f t="shared" si="0"/>
        <v>0</v>
      </c>
      <c r="J41" s="31">
        <f t="shared" si="1"/>
        <v>0</v>
      </c>
      <c r="K41" s="32">
        <v>1.09E-3</v>
      </c>
      <c r="L41" s="32">
        <f t="shared" si="2"/>
        <v>0.13734000000000002</v>
      </c>
      <c r="N41" s="29">
        <f t="shared" si="3"/>
        <v>0</v>
      </c>
      <c r="P41" s="30" t="s">
        <v>87</v>
      </c>
      <c r="V41" s="33" t="s">
        <v>88</v>
      </c>
      <c r="X41" s="27" t="s">
        <v>154</v>
      </c>
      <c r="Y41" s="27" t="s">
        <v>152</v>
      </c>
      <c r="Z41" s="30" t="s">
        <v>90</v>
      </c>
      <c r="AJ41" s="4" t="s">
        <v>91</v>
      </c>
      <c r="AK41" s="4" t="s">
        <v>92</v>
      </c>
    </row>
    <row r="42" spans="1:37">
      <c r="A42" s="25">
        <v>18</v>
      </c>
      <c r="B42" s="26" t="s">
        <v>83</v>
      </c>
      <c r="C42" s="27" t="s">
        <v>155</v>
      </c>
      <c r="D42" s="28" t="s">
        <v>156</v>
      </c>
      <c r="E42" s="29">
        <v>70</v>
      </c>
      <c r="F42" s="30" t="s">
        <v>147</v>
      </c>
      <c r="H42" s="31">
        <f t="shared" si="0"/>
        <v>0</v>
      </c>
      <c r="J42" s="31">
        <f t="shared" si="1"/>
        <v>0</v>
      </c>
      <c r="K42" s="32">
        <v>1.1100000000000001E-3</v>
      </c>
      <c r="L42" s="32">
        <f t="shared" si="2"/>
        <v>7.7700000000000005E-2</v>
      </c>
      <c r="N42" s="29">
        <f t="shared" si="3"/>
        <v>0</v>
      </c>
      <c r="P42" s="30" t="s">
        <v>87</v>
      </c>
      <c r="V42" s="33" t="s">
        <v>88</v>
      </c>
      <c r="X42" s="27" t="s">
        <v>157</v>
      </c>
      <c r="Y42" s="27" t="s">
        <v>155</v>
      </c>
      <c r="Z42" s="30" t="s">
        <v>90</v>
      </c>
      <c r="AJ42" s="4" t="s">
        <v>91</v>
      </c>
      <c r="AK42" s="4" t="s">
        <v>92</v>
      </c>
    </row>
    <row r="43" spans="1:37">
      <c r="A43" s="25">
        <v>19</v>
      </c>
      <c r="B43" s="26" t="s">
        <v>83</v>
      </c>
      <c r="C43" s="27" t="s">
        <v>158</v>
      </c>
      <c r="D43" s="28" t="s">
        <v>159</v>
      </c>
      <c r="E43" s="29">
        <v>80</v>
      </c>
      <c r="F43" s="30" t="s">
        <v>147</v>
      </c>
      <c r="H43" s="31">
        <f t="shared" si="0"/>
        <v>0</v>
      </c>
      <c r="J43" s="31">
        <f t="shared" si="1"/>
        <v>0</v>
      </c>
      <c r="K43" s="32">
        <v>1.34E-3</v>
      </c>
      <c r="L43" s="32">
        <f t="shared" si="2"/>
        <v>0.1072</v>
      </c>
      <c r="N43" s="29">
        <f t="shared" si="3"/>
        <v>0</v>
      </c>
      <c r="P43" s="30" t="s">
        <v>87</v>
      </c>
      <c r="V43" s="33" t="s">
        <v>88</v>
      </c>
      <c r="X43" s="27" t="s">
        <v>160</v>
      </c>
      <c r="Y43" s="27" t="s">
        <v>158</v>
      </c>
      <c r="Z43" s="30" t="s">
        <v>90</v>
      </c>
      <c r="AJ43" s="4" t="s">
        <v>91</v>
      </c>
      <c r="AK43" s="4" t="s">
        <v>92</v>
      </c>
    </row>
    <row r="44" spans="1:37">
      <c r="A44" s="25">
        <v>20</v>
      </c>
      <c r="B44" s="26" t="s">
        <v>83</v>
      </c>
      <c r="C44" s="27" t="s">
        <v>161</v>
      </c>
      <c r="D44" s="28" t="s">
        <v>162</v>
      </c>
      <c r="E44" s="29">
        <v>20</v>
      </c>
      <c r="F44" s="30" t="s">
        <v>147</v>
      </c>
      <c r="H44" s="31">
        <f t="shared" si="0"/>
        <v>0</v>
      </c>
      <c r="J44" s="31">
        <f t="shared" si="1"/>
        <v>0</v>
      </c>
      <c r="K44" s="32">
        <v>1.9400000000000001E-3</v>
      </c>
      <c r="L44" s="32">
        <f t="shared" si="2"/>
        <v>3.8800000000000001E-2</v>
      </c>
      <c r="N44" s="29">
        <f t="shared" si="3"/>
        <v>0</v>
      </c>
      <c r="P44" s="30" t="s">
        <v>87</v>
      </c>
      <c r="V44" s="33" t="s">
        <v>88</v>
      </c>
      <c r="X44" s="27" t="s">
        <v>163</v>
      </c>
      <c r="Y44" s="27" t="s">
        <v>161</v>
      </c>
      <c r="Z44" s="30" t="s">
        <v>90</v>
      </c>
      <c r="AJ44" s="4" t="s">
        <v>91</v>
      </c>
      <c r="AK44" s="4" t="s">
        <v>92</v>
      </c>
    </row>
    <row r="45" spans="1:37" ht="21">
      <c r="A45" s="25">
        <v>21</v>
      </c>
      <c r="B45" s="26" t="s">
        <v>164</v>
      </c>
      <c r="C45" s="27" t="s">
        <v>165</v>
      </c>
      <c r="D45" s="28" t="s">
        <v>166</v>
      </c>
      <c r="E45" s="29">
        <v>196</v>
      </c>
      <c r="F45" s="30" t="s">
        <v>147</v>
      </c>
      <c r="H45" s="31">
        <f t="shared" si="0"/>
        <v>0</v>
      </c>
      <c r="J45" s="31">
        <f t="shared" si="1"/>
        <v>0</v>
      </c>
      <c r="K45" s="32">
        <v>5.0000000000000002E-5</v>
      </c>
      <c r="L45" s="32">
        <f t="shared" si="2"/>
        <v>9.7999999999999997E-3</v>
      </c>
      <c r="N45" s="29">
        <f t="shared" si="3"/>
        <v>0</v>
      </c>
      <c r="P45" s="30" t="s">
        <v>87</v>
      </c>
      <c r="V45" s="33" t="s">
        <v>88</v>
      </c>
      <c r="X45" s="27" t="s">
        <v>167</v>
      </c>
      <c r="Y45" s="27" t="s">
        <v>165</v>
      </c>
      <c r="Z45" s="30" t="s">
        <v>90</v>
      </c>
      <c r="AJ45" s="4" t="s">
        <v>91</v>
      </c>
      <c r="AK45" s="4" t="s">
        <v>92</v>
      </c>
    </row>
    <row r="46" spans="1:37">
      <c r="D46" s="78" t="s">
        <v>168</v>
      </c>
      <c r="E46" s="79"/>
      <c r="F46" s="80"/>
      <c r="G46" s="81"/>
      <c r="H46" s="81"/>
      <c r="I46" s="81"/>
      <c r="J46" s="81"/>
      <c r="K46" s="82"/>
      <c r="L46" s="82"/>
      <c r="M46" s="79"/>
      <c r="N46" s="79"/>
      <c r="O46" s="80"/>
      <c r="P46" s="80"/>
      <c r="Q46" s="79"/>
      <c r="R46" s="79"/>
      <c r="S46" s="79"/>
      <c r="T46" s="83"/>
      <c r="U46" s="83"/>
      <c r="V46" s="83" t="s">
        <v>0</v>
      </c>
      <c r="W46" s="84"/>
      <c r="X46" s="80"/>
    </row>
    <row r="47" spans="1:37" ht="21">
      <c r="A47" s="25">
        <v>22</v>
      </c>
      <c r="B47" s="26" t="s">
        <v>164</v>
      </c>
      <c r="C47" s="27" t="s">
        <v>169</v>
      </c>
      <c r="D47" s="28" t="s">
        <v>170</v>
      </c>
      <c r="E47" s="29">
        <v>80</v>
      </c>
      <c r="F47" s="30" t="s">
        <v>147</v>
      </c>
      <c r="H47" s="31">
        <f>ROUND(E47*G47,2)</f>
        <v>0</v>
      </c>
      <c r="J47" s="31">
        <f>ROUND(E47*G47,2)</f>
        <v>0</v>
      </c>
      <c r="K47" s="32">
        <v>1E-4</v>
      </c>
      <c r="L47" s="32">
        <f>E47*K47</f>
        <v>8.0000000000000002E-3</v>
      </c>
      <c r="N47" s="29">
        <f>E47*M47</f>
        <v>0</v>
      </c>
      <c r="P47" s="30" t="s">
        <v>87</v>
      </c>
      <c r="V47" s="33" t="s">
        <v>88</v>
      </c>
      <c r="X47" s="27" t="s">
        <v>171</v>
      </c>
      <c r="Y47" s="27" t="s">
        <v>169</v>
      </c>
      <c r="Z47" s="30" t="s">
        <v>90</v>
      </c>
      <c r="AJ47" s="4" t="s">
        <v>91</v>
      </c>
      <c r="AK47" s="4" t="s">
        <v>92</v>
      </c>
    </row>
    <row r="48" spans="1:37">
      <c r="D48" s="78" t="s">
        <v>172</v>
      </c>
      <c r="E48" s="79"/>
      <c r="F48" s="80"/>
      <c r="G48" s="81"/>
      <c r="H48" s="81"/>
      <c r="I48" s="81"/>
      <c r="J48" s="81"/>
      <c r="K48" s="82"/>
      <c r="L48" s="82"/>
      <c r="M48" s="79"/>
      <c r="N48" s="79"/>
      <c r="O48" s="80"/>
      <c r="P48" s="80"/>
      <c r="Q48" s="79"/>
      <c r="R48" s="79"/>
      <c r="S48" s="79"/>
      <c r="T48" s="83"/>
      <c r="U48" s="83"/>
      <c r="V48" s="83" t="s">
        <v>0</v>
      </c>
      <c r="W48" s="84"/>
      <c r="X48" s="80"/>
    </row>
    <row r="49" spans="1:37" ht="21">
      <c r="A49" s="25">
        <v>23</v>
      </c>
      <c r="B49" s="26" t="s">
        <v>164</v>
      </c>
      <c r="C49" s="27" t="s">
        <v>173</v>
      </c>
      <c r="D49" s="28" t="s">
        <v>174</v>
      </c>
      <c r="E49" s="29">
        <v>30</v>
      </c>
      <c r="F49" s="30" t="s">
        <v>147</v>
      </c>
      <c r="H49" s="31">
        <f>ROUND(E49*G49,2)</f>
        <v>0</v>
      </c>
      <c r="J49" s="31">
        <f>ROUND(E49*G49,2)</f>
        <v>0</v>
      </c>
      <c r="K49" s="32">
        <v>2.4000000000000001E-4</v>
      </c>
      <c r="L49" s="32">
        <f>E49*K49</f>
        <v>7.1999999999999998E-3</v>
      </c>
      <c r="N49" s="29">
        <f>E49*M49</f>
        <v>0</v>
      </c>
      <c r="P49" s="30" t="s">
        <v>87</v>
      </c>
      <c r="V49" s="33" t="s">
        <v>88</v>
      </c>
      <c r="X49" s="27" t="s">
        <v>175</v>
      </c>
      <c r="Y49" s="27" t="s">
        <v>173</v>
      </c>
      <c r="Z49" s="30" t="s">
        <v>90</v>
      </c>
      <c r="AJ49" s="4" t="s">
        <v>91</v>
      </c>
      <c r="AK49" s="4" t="s">
        <v>92</v>
      </c>
    </row>
    <row r="50" spans="1:37">
      <c r="D50" s="78" t="s">
        <v>176</v>
      </c>
      <c r="E50" s="79"/>
      <c r="F50" s="80"/>
      <c r="G50" s="81"/>
      <c r="H50" s="81"/>
      <c r="I50" s="81"/>
      <c r="J50" s="81"/>
      <c r="K50" s="82"/>
      <c r="L50" s="82"/>
      <c r="M50" s="79"/>
      <c r="N50" s="79"/>
      <c r="O50" s="80"/>
      <c r="P50" s="80"/>
      <c r="Q50" s="79"/>
      <c r="R50" s="79"/>
      <c r="S50" s="79"/>
      <c r="T50" s="83"/>
      <c r="U50" s="83"/>
      <c r="V50" s="83" t="s">
        <v>0</v>
      </c>
      <c r="W50" s="84"/>
      <c r="X50" s="80"/>
    </row>
    <row r="51" spans="1:37">
      <c r="A51" s="25">
        <v>24</v>
      </c>
      <c r="B51" s="26" t="s">
        <v>83</v>
      </c>
      <c r="C51" s="27" t="s">
        <v>177</v>
      </c>
      <c r="D51" s="28" t="s">
        <v>178</v>
      </c>
      <c r="E51" s="29">
        <v>296</v>
      </c>
      <c r="F51" s="30" t="s">
        <v>147</v>
      </c>
      <c r="H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P51" s="30" t="s">
        <v>87</v>
      </c>
      <c r="V51" s="33" t="s">
        <v>88</v>
      </c>
      <c r="X51" s="27" t="s">
        <v>179</v>
      </c>
      <c r="Y51" s="27" t="s">
        <v>177</v>
      </c>
      <c r="Z51" s="30" t="s">
        <v>123</v>
      </c>
      <c r="AJ51" s="4" t="s">
        <v>91</v>
      </c>
      <c r="AK51" s="4" t="s">
        <v>92</v>
      </c>
    </row>
    <row r="52" spans="1:37">
      <c r="D52" s="78" t="s">
        <v>180</v>
      </c>
      <c r="E52" s="79"/>
      <c r="F52" s="80"/>
      <c r="G52" s="81"/>
      <c r="H52" s="81"/>
      <c r="I52" s="81"/>
      <c r="J52" s="81"/>
      <c r="K52" s="82"/>
      <c r="L52" s="82"/>
      <c r="M52" s="79"/>
      <c r="N52" s="79"/>
      <c r="O52" s="80"/>
      <c r="P52" s="80"/>
      <c r="Q52" s="79"/>
      <c r="R52" s="79"/>
      <c r="S52" s="79"/>
      <c r="T52" s="83"/>
      <c r="U52" s="83"/>
      <c r="V52" s="83" t="s">
        <v>0</v>
      </c>
      <c r="W52" s="84"/>
      <c r="X52" s="80"/>
    </row>
    <row r="53" spans="1:37">
      <c r="D53" s="74" t="s">
        <v>181</v>
      </c>
      <c r="E53" s="75">
        <f>J53</f>
        <v>0</v>
      </c>
      <c r="H53" s="75">
        <f>SUM(H38:H52)</f>
        <v>0</v>
      </c>
      <c r="I53" s="75">
        <f>SUM(I38:I52)</f>
        <v>0</v>
      </c>
      <c r="J53" s="75">
        <f>SUM(J38:J52)</f>
        <v>0</v>
      </c>
      <c r="L53" s="76">
        <f>SUM(L38:L52)</f>
        <v>0.38694000000000001</v>
      </c>
      <c r="N53" s="77">
        <f>SUM(N38:N52)</f>
        <v>0</v>
      </c>
      <c r="W53" s="34">
        <f>SUM(W38:W52)</f>
        <v>0</v>
      </c>
    </row>
    <row r="55" spans="1:37">
      <c r="B55" s="27" t="s">
        <v>182</v>
      </c>
    </row>
    <row r="56" spans="1:37">
      <c r="A56" s="25">
        <v>25</v>
      </c>
      <c r="B56" s="26" t="s">
        <v>93</v>
      </c>
      <c r="C56" s="27" t="s">
        <v>183</v>
      </c>
      <c r="D56" s="28" t="s">
        <v>184</v>
      </c>
      <c r="E56" s="29">
        <v>2</v>
      </c>
      <c r="F56" s="30" t="s">
        <v>96</v>
      </c>
      <c r="I56" s="31">
        <f>ROUND(E56*G56,2)</f>
        <v>0</v>
      </c>
      <c r="J56" s="31">
        <f t="shared" ref="J56:J65" si="4">ROUND(E56*G56,2)</f>
        <v>0</v>
      </c>
      <c r="L56" s="32">
        <f t="shared" ref="L56:L65" si="5">E56*K56</f>
        <v>0</v>
      </c>
      <c r="N56" s="29">
        <f t="shared" ref="N56:N65" si="6">E56*M56</f>
        <v>0</v>
      </c>
      <c r="P56" s="30" t="s">
        <v>87</v>
      </c>
      <c r="V56" s="33" t="s">
        <v>69</v>
      </c>
      <c r="X56" s="27" t="s">
        <v>183</v>
      </c>
      <c r="Y56" s="27" t="s">
        <v>183</v>
      </c>
      <c r="Z56" s="30" t="s">
        <v>185</v>
      </c>
      <c r="AA56" s="27" t="s">
        <v>186</v>
      </c>
      <c r="AJ56" s="4" t="s">
        <v>97</v>
      </c>
      <c r="AK56" s="4" t="s">
        <v>92</v>
      </c>
    </row>
    <row r="57" spans="1:37">
      <c r="A57" s="25">
        <v>26</v>
      </c>
      <c r="B57" s="26" t="s">
        <v>93</v>
      </c>
      <c r="C57" s="27" t="s">
        <v>187</v>
      </c>
      <c r="D57" s="28" t="s">
        <v>188</v>
      </c>
      <c r="E57" s="29">
        <v>20</v>
      </c>
      <c r="F57" s="30" t="s">
        <v>96</v>
      </c>
      <c r="I57" s="31">
        <f>ROUND(E57*G57,2)</f>
        <v>0</v>
      </c>
      <c r="J57" s="31">
        <f t="shared" si="4"/>
        <v>0</v>
      </c>
      <c r="L57" s="32">
        <f t="shared" si="5"/>
        <v>0</v>
      </c>
      <c r="N57" s="29">
        <f t="shared" si="6"/>
        <v>0</v>
      </c>
      <c r="P57" s="30" t="s">
        <v>87</v>
      </c>
      <c r="V57" s="33" t="s">
        <v>69</v>
      </c>
      <c r="X57" s="27" t="s">
        <v>187</v>
      </c>
      <c r="Y57" s="27" t="s">
        <v>187</v>
      </c>
      <c r="Z57" s="30" t="s">
        <v>189</v>
      </c>
      <c r="AA57" s="27" t="s">
        <v>190</v>
      </c>
      <c r="AJ57" s="4" t="s">
        <v>97</v>
      </c>
      <c r="AK57" s="4" t="s">
        <v>92</v>
      </c>
    </row>
    <row r="58" spans="1:37">
      <c r="A58" s="25">
        <v>27</v>
      </c>
      <c r="B58" s="26" t="s">
        <v>83</v>
      </c>
      <c r="C58" s="27" t="s">
        <v>191</v>
      </c>
      <c r="D58" s="28" t="s">
        <v>192</v>
      </c>
      <c r="E58" s="29">
        <v>22</v>
      </c>
      <c r="F58" s="30" t="s">
        <v>96</v>
      </c>
      <c r="H58" s="31">
        <f>ROUND(E58*G58,2)</f>
        <v>0</v>
      </c>
      <c r="J58" s="31">
        <f t="shared" si="4"/>
        <v>0</v>
      </c>
      <c r="K58" s="32">
        <v>4.0000000000000002E-4</v>
      </c>
      <c r="L58" s="32">
        <f t="shared" si="5"/>
        <v>8.8000000000000005E-3</v>
      </c>
      <c r="N58" s="29">
        <f t="shared" si="6"/>
        <v>0</v>
      </c>
      <c r="P58" s="30" t="s">
        <v>87</v>
      </c>
      <c r="V58" s="33" t="s">
        <v>88</v>
      </c>
      <c r="X58" s="27" t="s">
        <v>193</v>
      </c>
      <c r="Y58" s="27" t="s">
        <v>191</v>
      </c>
      <c r="Z58" s="30" t="s">
        <v>123</v>
      </c>
      <c r="AJ58" s="4" t="s">
        <v>91</v>
      </c>
      <c r="AK58" s="4" t="s">
        <v>92</v>
      </c>
    </row>
    <row r="59" spans="1:37">
      <c r="A59" s="25">
        <v>28</v>
      </c>
      <c r="B59" s="26" t="s">
        <v>93</v>
      </c>
      <c r="C59" s="27" t="s">
        <v>194</v>
      </c>
      <c r="D59" s="28" t="s">
        <v>195</v>
      </c>
      <c r="E59" s="29">
        <v>22</v>
      </c>
      <c r="F59" s="30" t="s">
        <v>96</v>
      </c>
      <c r="I59" s="31">
        <f>ROUND(E59*G59,2)</f>
        <v>0</v>
      </c>
      <c r="J59" s="31">
        <f t="shared" si="4"/>
        <v>0</v>
      </c>
      <c r="L59" s="32">
        <f t="shared" si="5"/>
        <v>0</v>
      </c>
      <c r="N59" s="29">
        <f t="shared" si="6"/>
        <v>0</v>
      </c>
      <c r="P59" s="30" t="s">
        <v>87</v>
      </c>
      <c r="V59" s="33" t="s">
        <v>69</v>
      </c>
      <c r="X59" s="27" t="s">
        <v>194</v>
      </c>
      <c r="Y59" s="27" t="s">
        <v>194</v>
      </c>
      <c r="Z59" s="30" t="s">
        <v>185</v>
      </c>
      <c r="AA59" s="27" t="s">
        <v>196</v>
      </c>
      <c r="AJ59" s="4" t="s">
        <v>97</v>
      </c>
      <c r="AK59" s="4" t="s">
        <v>92</v>
      </c>
    </row>
    <row r="60" spans="1:37">
      <c r="A60" s="25">
        <v>29</v>
      </c>
      <c r="B60" s="26" t="s">
        <v>83</v>
      </c>
      <c r="C60" s="27" t="s">
        <v>197</v>
      </c>
      <c r="D60" s="28" t="s">
        <v>198</v>
      </c>
      <c r="E60" s="29">
        <v>2</v>
      </c>
      <c r="F60" s="30" t="s">
        <v>96</v>
      </c>
      <c r="H60" s="31">
        <f t="shared" ref="H60:H65" si="7">ROUND(E60*G60,2)</f>
        <v>0</v>
      </c>
      <c r="J60" s="31">
        <f t="shared" si="4"/>
        <v>0</v>
      </c>
      <c r="K60" s="32">
        <v>2.5999999999999998E-4</v>
      </c>
      <c r="L60" s="32">
        <f t="shared" si="5"/>
        <v>5.1999999999999995E-4</v>
      </c>
      <c r="N60" s="29">
        <f t="shared" si="6"/>
        <v>0</v>
      </c>
      <c r="P60" s="30" t="s">
        <v>87</v>
      </c>
      <c r="V60" s="33" t="s">
        <v>88</v>
      </c>
      <c r="X60" s="27" t="s">
        <v>199</v>
      </c>
      <c r="Y60" s="27" t="s">
        <v>197</v>
      </c>
      <c r="Z60" s="30" t="s">
        <v>90</v>
      </c>
      <c r="AJ60" s="4" t="s">
        <v>91</v>
      </c>
      <c r="AK60" s="4" t="s">
        <v>92</v>
      </c>
    </row>
    <row r="61" spans="1:37">
      <c r="A61" s="25">
        <v>30</v>
      </c>
      <c r="B61" s="26" t="s">
        <v>83</v>
      </c>
      <c r="C61" s="27" t="s">
        <v>200</v>
      </c>
      <c r="D61" s="28" t="s">
        <v>201</v>
      </c>
      <c r="E61" s="29">
        <v>1</v>
      </c>
      <c r="F61" s="30" t="s">
        <v>96</v>
      </c>
      <c r="H61" s="31">
        <f t="shared" si="7"/>
        <v>0</v>
      </c>
      <c r="J61" s="31">
        <f t="shared" si="4"/>
        <v>0</v>
      </c>
      <c r="L61" s="32">
        <f t="shared" si="5"/>
        <v>0</v>
      </c>
      <c r="N61" s="29">
        <f t="shared" si="6"/>
        <v>0</v>
      </c>
      <c r="P61" s="30" t="s">
        <v>87</v>
      </c>
      <c r="V61" s="33" t="s">
        <v>88</v>
      </c>
      <c r="X61" s="27" t="s">
        <v>200</v>
      </c>
      <c r="Y61" s="27" t="s">
        <v>200</v>
      </c>
      <c r="Z61" s="30" t="s">
        <v>90</v>
      </c>
      <c r="AJ61" s="4" t="s">
        <v>91</v>
      </c>
      <c r="AK61" s="4" t="s">
        <v>92</v>
      </c>
    </row>
    <row r="62" spans="1:37">
      <c r="A62" s="25">
        <v>31</v>
      </c>
      <c r="B62" s="26" t="s">
        <v>83</v>
      </c>
      <c r="C62" s="27" t="s">
        <v>202</v>
      </c>
      <c r="D62" s="28" t="s">
        <v>203</v>
      </c>
      <c r="E62" s="29">
        <v>2</v>
      </c>
      <c r="F62" s="30" t="s">
        <v>96</v>
      </c>
      <c r="H62" s="31">
        <f t="shared" si="7"/>
        <v>0</v>
      </c>
      <c r="J62" s="31">
        <f t="shared" si="4"/>
        <v>0</v>
      </c>
      <c r="K62" s="32">
        <v>4.6000000000000001E-4</v>
      </c>
      <c r="L62" s="32">
        <f t="shared" si="5"/>
        <v>9.2000000000000003E-4</v>
      </c>
      <c r="N62" s="29">
        <f t="shared" si="6"/>
        <v>0</v>
      </c>
      <c r="P62" s="30" t="s">
        <v>87</v>
      </c>
      <c r="V62" s="33" t="s">
        <v>88</v>
      </c>
      <c r="X62" s="27" t="s">
        <v>204</v>
      </c>
      <c r="Y62" s="27" t="s">
        <v>202</v>
      </c>
      <c r="Z62" s="30" t="s">
        <v>123</v>
      </c>
      <c r="AJ62" s="4" t="s">
        <v>91</v>
      </c>
      <c r="AK62" s="4" t="s">
        <v>92</v>
      </c>
    </row>
    <row r="63" spans="1:37">
      <c r="A63" s="25">
        <v>32</v>
      </c>
      <c r="B63" s="26" t="s">
        <v>83</v>
      </c>
      <c r="C63" s="27" t="s">
        <v>205</v>
      </c>
      <c r="D63" s="28" t="s">
        <v>206</v>
      </c>
      <c r="E63" s="29">
        <v>1</v>
      </c>
      <c r="F63" s="30" t="s">
        <v>96</v>
      </c>
      <c r="H63" s="31">
        <f t="shared" si="7"/>
        <v>0</v>
      </c>
      <c r="J63" s="31">
        <f t="shared" si="4"/>
        <v>0</v>
      </c>
      <c r="K63" s="32">
        <v>3.0000000000000001E-5</v>
      </c>
      <c r="L63" s="32">
        <f t="shared" si="5"/>
        <v>3.0000000000000001E-5</v>
      </c>
      <c r="N63" s="29">
        <f t="shared" si="6"/>
        <v>0</v>
      </c>
      <c r="P63" s="30" t="s">
        <v>87</v>
      </c>
      <c r="V63" s="33" t="s">
        <v>88</v>
      </c>
      <c r="X63" s="27" t="s">
        <v>207</v>
      </c>
      <c r="Y63" s="27" t="s">
        <v>205</v>
      </c>
      <c r="Z63" s="30" t="s">
        <v>90</v>
      </c>
      <c r="AJ63" s="4" t="s">
        <v>91</v>
      </c>
      <c r="AK63" s="4" t="s">
        <v>92</v>
      </c>
    </row>
    <row r="64" spans="1:37">
      <c r="A64" s="25">
        <v>33</v>
      </c>
      <c r="B64" s="26" t="s">
        <v>83</v>
      </c>
      <c r="C64" s="27" t="s">
        <v>208</v>
      </c>
      <c r="D64" s="28" t="s">
        <v>209</v>
      </c>
      <c r="E64" s="29">
        <v>1</v>
      </c>
      <c r="F64" s="30" t="s">
        <v>96</v>
      </c>
      <c r="H64" s="31">
        <f t="shared" si="7"/>
        <v>0</v>
      </c>
      <c r="J64" s="31">
        <f t="shared" si="4"/>
        <v>0</v>
      </c>
      <c r="K64" s="32">
        <v>3.0000000000000001E-5</v>
      </c>
      <c r="L64" s="32">
        <f t="shared" si="5"/>
        <v>3.0000000000000001E-5</v>
      </c>
      <c r="N64" s="29">
        <f t="shared" si="6"/>
        <v>0</v>
      </c>
      <c r="P64" s="30" t="s">
        <v>87</v>
      </c>
      <c r="V64" s="33" t="s">
        <v>88</v>
      </c>
      <c r="X64" s="27" t="s">
        <v>210</v>
      </c>
      <c r="Y64" s="27" t="s">
        <v>208</v>
      </c>
      <c r="Z64" s="30" t="s">
        <v>90</v>
      </c>
      <c r="AJ64" s="4" t="s">
        <v>91</v>
      </c>
      <c r="AK64" s="4" t="s">
        <v>92</v>
      </c>
    </row>
    <row r="65" spans="1:37">
      <c r="A65" s="25">
        <v>34</v>
      </c>
      <c r="B65" s="26" t="s">
        <v>83</v>
      </c>
      <c r="C65" s="27" t="s">
        <v>211</v>
      </c>
      <c r="D65" s="28" t="s">
        <v>212</v>
      </c>
      <c r="E65" s="29">
        <v>7</v>
      </c>
      <c r="F65" s="30" t="s">
        <v>96</v>
      </c>
      <c r="H65" s="31">
        <f t="shared" si="7"/>
        <v>0</v>
      </c>
      <c r="J65" s="31">
        <f t="shared" si="4"/>
        <v>0</v>
      </c>
      <c r="K65" s="32">
        <v>4.0000000000000003E-5</v>
      </c>
      <c r="L65" s="32">
        <f t="shared" si="5"/>
        <v>2.8000000000000003E-4</v>
      </c>
      <c r="N65" s="29">
        <f t="shared" si="6"/>
        <v>0</v>
      </c>
      <c r="P65" s="30" t="s">
        <v>87</v>
      </c>
      <c r="V65" s="33" t="s">
        <v>88</v>
      </c>
      <c r="X65" s="27" t="s">
        <v>213</v>
      </c>
      <c r="Y65" s="27" t="s">
        <v>211</v>
      </c>
      <c r="Z65" s="30" t="s">
        <v>123</v>
      </c>
      <c r="AJ65" s="4" t="s">
        <v>91</v>
      </c>
      <c r="AK65" s="4" t="s">
        <v>92</v>
      </c>
    </row>
    <row r="66" spans="1:37">
      <c r="D66" s="78" t="s">
        <v>214</v>
      </c>
      <c r="E66" s="79"/>
      <c r="F66" s="80"/>
      <c r="G66" s="81"/>
      <c r="H66" s="81"/>
      <c r="I66" s="81"/>
      <c r="J66" s="81"/>
      <c r="K66" s="82"/>
      <c r="L66" s="82"/>
      <c r="M66" s="79"/>
      <c r="N66" s="79"/>
      <c r="O66" s="80"/>
      <c r="P66" s="80"/>
      <c r="Q66" s="79"/>
      <c r="R66" s="79"/>
      <c r="S66" s="79"/>
      <c r="T66" s="83"/>
      <c r="U66" s="83"/>
      <c r="V66" s="83" t="s">
        <v>0</v>
      </c>
      <c r="W66" s="84"/>
      <c r="X66" s="80"/>
    </row>
    <row r="67" spans="1:37">
      <c r="A67" s="25">
        <v>35</v>
      </c>
      <c r="B67" s="26" t="s">
        <v>93</v>
      </c>
      <c r="C67" s="27" t="s">
        <v>215</v>
      </c>
      <c r="D67" s="28" t="s">
        <v>216</v>
      </c>
      <c r="E67" s="29">
        <v>4</v>
      </c>
      <c r="F67" s="30" t="s">
        <v>96</v>
      </c>
      <c r="I67" s="31">
        <f>ROUND(E67*G67,2)</f>
        <v>0</v>
      </c>
      <c r="J67" s="31">
        <f>ROUND(E67*G67,2)</f>
        <v>0</v>
      </c>
      <c r="K67" s="32">
        <v>2.7E-4</v>
      </c>
      <c r="L67" s="32">
        <f>E67*K67</f>
        <v>1.08E-3</v>
      </c>
      <c r="N67" s="29">
        <f>E67*M67</f>
        <v>0</v>
      </c>
      <c r="P67" s="30" t="s">
        <v>87</v>
      </c>
      <c r="V67" s="33" t="s">
        <v>69</v>
      </c>
      <c r="X67" s="27" t="s">
        <v>215</v>
      </c>
      <c r="Y67" s="27" t="s">
        <v>215</v>
      </c>
      <c r="Z67" s="30" t="s">
        <v>217</v>
      </c>
      <c r="AA67" s="27" t="s">
        <v>218</v>
      </c>
      <c r="AJ67" s="4" t="s">
        <v>97</v>
      </c>
      <c r="AK67" s="4" t="s">
        <v>92</v>
      </c>
    </row>
    <row r="68" spans="1:37">
      <c r="A68" s="25">
        <v>36</v>
      </c>
      <c r="B68" s="26" t="s">
        <v>93</v>
      </c>
      <c r="C68" s="27" t="s">
        <v>219</v>
      </c>
      <c r="D68" s="28" t="s">
        <v>220</v>
      </c>
      <c r="E68" s="29">
        <v>3</v>
      </c>
      <c r="F68" s="30" t="s">
        <v>96</v>
      </c>
      <c r="I68" s="31">
        <f>ROUND(E68*G68,2)</f>
        <v>0</v>
      </c>
      <c r="J68" s="31">
        <f>ROUND(E68*G68,2)</f>
        <v>0</v>
      </c>
      <c r="K68" s="32">
        <v>4.0999999999999999E-4</v>
      </c>
      <c r="L68" s="32">
        <f>E68*K68</f>
        <v>1.23E-3</v>
      </c>
      <c r="N68" s="29">
        <f>E68*M68</f>
        <v>0</v>
      </c>
      <c r="P68" s="30" t="s">
        <v>87</v>
      </c>
      <c r="V68" s="33" t="s">
        <v>69</v>
      </c>
      <c r="X68" s="27" t="s">
        <v>219</v>
      </c>
      <c r="Y68" s="27" t="s">
        <v>219</v>
      </c>
      <c r="Z68" s="30" t="s">
        <v>217</v>
      </c>
      <c r="AA68" s="27" t="s">
        <v>221</v>
      </c>
      <c r="AJ68" s="4" t="s">
        <v>97</v>
      </c>
      <c r="AK68" s="4" t="s">
        <v>92</v>
      </c>
    </row>
    <row r="69" spans="1:37" ht="21">
      <c r="A69" s="25">
        <v>37</v>
      </c>
      <c r="B69" s="26" t="s">
        <v>83</v>
      </c>
      <c r="C69" s="27" t="s">
        <v>222</v>
      </c>
      <c r="D69" s="28" t="s">
        <v>223</v>
      </c>
      <c r="E69" s="29">
        <v>2</v>
      </c>
      <c r="F69" s="30" t="s">
        <v>96</v>
      </c>
      <c r="H69" s="31">
        <f>ROUND(E69*G69,2)</f>
        <v>0</v>
      </c>
      <c r="J69" s="31">
        <f>ROUND(E69*G69,2)</f>
        <v>0</v>
      </c>
      <c r="K69" s="32">
        <v>2.7999999999999998E-4</v>
      </c>
      <c r="L69" s="32">
        <f>E69*K69</f>
        <v>5.5999999999999995E-4</v>
      </c>
      <c r="N69" s="29">
        <f>E69*M69</f>
        <v>0</v>
      </c>
      <c r="P69" s="30" t="s">
        <v>87</v>
      </c>
      <c r="V69" s="33" t="s">
        <v>88</v>
      </c>
      <c r="X69" s="27" t="s">
        <v>224</v>
      </c>
      <c r="Y69" s="27" t="s">
        <v>222</v>
      </c>
      <c r="Z69" s="30" t="s">
        <v>123</v>
      </c>
      <c r="AJ69" s="4" t="s">
        <v>91</v>
      </c>
      <c r="AK69" s="4" t="s">
        <v>92</v>
      </c>
    </row>
    <row r="70" spans="1:37">
      <c r="A70" s="25">
        <v>38</v>
      </c>
      <c r="B70" s="26" t="s">
        <v>93</v>
      </c>
      <c r="C70" s="27" t="s">
        <v>225</v>
      </c>
      <c r="D70" s="28" t="s">
        <v>226</v>
      </c>
      <c r="E70" s="29">
        <v>2</v>
      </c>
      <c r="F70" s="30" t="s">
        <v>96</v>
      </c>
      <c r="I70" s="31">
        <f>ROUND(E70*G70,2)</f>
        <v>0</v>
      </c>
      <c r="J70" s="31">
        <f>ROUND(E70*G70,2)</f>
        <v>0</v>
      </c>
      <c r="L70" s="32">
        <f>E70*K70</f>
        <v>0</v>
      </c>
      <c r="N70" s="29">
        <f>E70*M70</f>
        <v>0</v>
      </c>
      <c r="P70" s="30" t="s">
        <v>87</v>
      </c>
      <c r="V70" s="33" t="s">
        <v>69</v>
      </c>
      <c r="X70" s="27" t="s">
        <v>225</v>
      </c>
      <c r="Y70" s="27" t="s">
        <v>225</v>
      </c>
      <c r="Z70" s="30" t="s">
        <v>101</v>
      </c>
      <c r="AA70" s="27" t="s">
        <v>227</v>
      </c>
      <c r="AJ70" s="4" t="s">
        <v>97</v>
      </c>
      <c r="AK70" s="4" t="s">
        <v>92</v>
      </c>
    </row>
    <row r="71" spans="1:37">
      <c r="D71" s="67" t="s">
        <v>228</v>
      </c>
      <c r="E71" s="68"/>
      <c r="F71" s="69"/>
      <c r="G71" s="70"/>
      <c r="H71" s="70"/>
      <c r="I71" s="70"/>
      <c r="J71" s="70"/>
      <c r="K71" s="71"/>
      <c r="L71" s="71"/>
      <c r="M71" s="68"/>
      <c r="N71" s="68"/>
      <c r="O71" s="69"/>
      <c r="P71" s="69"/>
      <c r="Q71" s="68"/>
      <c r="R71" s="68"/>
      <c r="S71" s="68"/>
      <c r="T71" s="72"/>
      <c r="U71" s="72"/>
      <c r="V71" s="72" t="s">
        <v>1</v>
      </c>
      <c r="W71" s="73"/>
      <c r="X71" s="69"/>
    </row>
    <row r="72" spans="1:37">
      <c r="D72" s="74" t="s">
        <v>229</v>
      </c>
      <c r="E72" s="75">
        <f>J72</f>
        <v>0</v>
      </c>
      <c r="H72" s="75">
        <f>SUM(H55:H71)</f>
        <v>0</v>
      </c>
      <c r="I72" s="75">
        <f>SUM(I55:I71)</f>
        <v>0</v>
      </c>
      <c r="J72" s="75">
        <f>SUM(J55:J71)</f>
        <v>0</v>
      </c>
      <c r="L72" s="76">
        <f>SUM(L55:L71)</f>
        <v>1.3450000000000002E-2</v>
      </c>
      <c r="N72" s="77">
        <f>SUM(N55:N71)</f>
        <v>0</v>
      </c>
      <c r="W72" s="34">
        <f>SUM(W55:W71)</f>
        <v>0</v>
      </c>
    </row>
    <row r="74" spans="1:37">
      <c r="B74" s="27" t="s">
        <v>230</v>
      </c>
    </row>
    <row r="75" spans="1:37" ht="21">
      <c r="A75" s="25">
        <v>39</v>
      </c>
      <c r="B75" s="26" t="s">
        <v>83</v>
      </c>
      <c r="C75" s="27" t="s">
        <v>231</v>
      </c>
      <c r="D75" s="28" t="s">
        <v>232</v>
      </c>
      <c r="E75" s="29">
        <v>15</v>
      </c>
      <c r="F75" s="30" t="s">
        <v>96</v>
      </c>
      <c r="H75" s="31">
        <f>ROUND(E75*G75,2)</f>
        <v>0</v>
      </c>
      <c r="J75" s="31">
        <f>ROUND(E75*G75,2)</f>
        <v>0</v>
      </c>
      <c r="K75" s="32">
        <v>1.3999999999999999E-4</v>
      </c>
      <c r="L75" s="32">
        <f>E75*K75</f>
        <v>2.0999999999999999E-3</v>
      </c>
      <c r="N75" s="29">
        <f>E75*M75</f>
        <v>0</v>
      </c>
      <c r="P75" s="30" t="s">
        <v>87</v>
      </c>
      <c r="V75" s="33" t="s">
        <v>88</v>
      </c>
      <c r="X75" s="27" t="s">
        <v>233</v>
      </c>
      <c r="Y75" s="27" t="s">
        <v>231</v>
      </c>
      <c r="Z75" s="30" t="s">
        <v>123</v>
      </c>
      <c r="AJ75" s="4" t="s">
        <v>91</v>
      </c>
      <c r="AK75" s="4" t="s">
        <v>92</v>
      </c>
    </row>
    <row r="76" spans="1:37">
      <c r="D76" s="78" t="s">
        <v>234</v>
      </c>
      <c r="E76" s="79"/>
      <c r="F76" s="80"/>
      <c r="G76" s="81"/>
      <c r="H76" s="81"/>
      <c r="I76" s="81"/>
      <c r="J76" s="81"/>
      <c r="K76" s="82"/>
      <c r="L76" s="82"/>
      <c r="M76" s="79"/>
      <c r="N76" s="79"/>
      <c r="O76" s="80"/>
      <c r="P76" s="80"/>
      <c r="Q76" s="79"/>
      <c r="R76" s="79"/>
      <c r="S76" s="79"/>
      <c r="T76" s="83"/>
      <c r="U76" s="83"/>
      <c r="V76" s="83" t="s">
        <v>0</v>
      </c>
      <c r="W76" s="84"/>
      <c r="X76" s="80"/>
    </row>
    <row r="77" spans="1:37">
      <c r="A77" s="25">
        <v>40</v>
      </c>
      <c r="B77" s="26" t="s">
        <v>93</v>
      </c>
      <c r="C77" s="27" t="s">
        <v>235</v>
      </c>
      <c r="D77" s="28" t="s">
        <v>236</v>
      </c>
      <c r="E77" s="29">
        <v>40</v>
      </c>
      <c r="F77" s="30" t="s">
        <v>96</v>
      </c>
      <c r="I77" s="31">
        <f>ROUND(E77*G77,2)</f>
        <v>0</v>
      </c>
      <c r="J77" s="31">
        <f>ROUND(E77*G77,2)</f>
        <v>0</v>
      </c>
      <c r="L77" s="32">
        <f>E77*K77</f>
        <v>0</v>
      </c>
      <c r="N77" s="29">
        <f>E77*M77</f>
        <v>0</v>
      </c>
      <c r="P77" s="30" t="s">
        <v>87</v>
      </c>
      <c r="V77" s="33" t="s">
        <v>69</v>
      </c>
      <c r="X77" s="27" t="s">
        <v>235</v>
      </c>
      <c r="Y77" s="27" t="s">
        <v>235</v>
      </c>
      <c r="Z77" s="30" t="s">
        <v>90</v>
      </c>
      <c r="AA77" s="27" t="s">
        <v>87</v>
      </c>
      <c r="AJ77" s="4" t="s">
        <v>97</v>
      </c>
      <c r="AK77" s="4" t="s">
        <v>92</v>
      </c>
    </row>
    <row r="78" spans="1:37">
      <c r="D78" s="78" t="s">
        <v>237</v>
      </c>
      <c r="E78" s="79"/>
      <c r="F78" s="80"/>
      <c r="G78" s="81"/>
      <c r="H78" s="81"/>
      <c r="I78" s="81"/>
      <c r="J78" s="81"/>
      <c r="K78" s="82"/>
      <c r="L78" s="82"/>
      <c r="M78" s="79"/>
      <c r="N78" s="79"/>
      <c r="O78" s="80"/>
      <c r="P78" s="80"/>
      <c r="Q78" s="79"/>
      <c r="R78" s="79"/>
      <c r="S78" s="79"/>
      <c r="T78" s="83"/>
      <c r="U78" s="83"/>
      <c r="V78" s="83" t="s">
        <v>0</v>
      </c>
      <c r="W78" s="84"/>
      <c r="X78" s="80"/>
    </row>
    <row r="79" spans="1:37">
      <c r="A79" s="25">
        <v>41</v>
      </c>
      <c r="B79" s="26" t="s">
        <v>93</v>
      </c>
      <c r="C79" s="27" t="s">
        <v>238</v>
      </c>
      <c r="D79" s="28" t="s">
        <v>239</v>
      </c>
      <c r="E79" s="29">
        <v>40</v>
      </c>
      <c r="F79" s="30" t="s">
        <v>96</v>
      </c>
      <c r="I79" s="31">
        <f t="shared" ref="I79:I84" si="8">ROUND(E79*G79,2)</f>
        <v>0</v>
      </c>
      <c r="J79" s="31">
        <f t="shared" ref="J79:J94" si="9">ROUND(E79*G79,2)</f>
        <v>0</v>
      </c>
      <c r="L79" s="32">
        <f t="shared" ref="L79:L94" si="10">E79*K79</f>
        <v>0</v>
      </c>
      <c r="N79" s="29">
        <f t="shared" ref="N79:N94" si="11">E79*M79</f>
        <v>0</v>
      </c>
      <c r="P79" s="30" t="s">
        <v>87</v>
      </c>
      <c r="V79" s="33" t="s">
        <v>69</v>
      </c>
      <c r="X79" s="27" t="s">
        <v>238</v>
      </c>
      <c r="Y79" s="27" t="s">
        <v>238</v>
      </c>
      <c r="Z79" s="30" t="s">
        <v>90</v>
      </c>
      <c r="AA79" s="27" t="s">
        <v>87</v>
      </c>
      <c r="AJ79" s="4" t="s">
        <v>97</v>
      </c>
      <c r="AK79" s="4" t="s">
        <v>92</v>
      </c>
    </row>
    <row r="80" spans="1:37">
      <c r="A80" s="25">
        <v>42</v>
      </c>
      <c r="B80" s="26" t="s">
        <v>93</v>
      </c>
      <c r="C80" s="27" t="s">
        <v>240</v>
      </c>
      <c r="D80" s="28" t="s">
        <v>241</v>
      </c>
      <c r="E80" s="29">
        <v>3</v>
      </c>
      <c r="F80" s="30" t="s">
        <v>96</v>
      </c>
      <c r="I80" s="31">
        <f t="shared" si="8"/>
        <v>0</v>
      </c>
      <c r="J80" s="31">
        <f t="shared" si="9"/>
        <v>0</v>
      </c>
      <c r="K80" s="32">
        <v>1.6330000000000001E-2</v>
      </c>
      <c r="L80" s="32">
        <f t="shared" si="10"/>
        <v>4.8990000000000006E-2</v>
      </c>
      <c r="N80" s="29">
        <f t="shared" si="11"/>
        <v>0</v>
      </c>
      <c r="P80" s="30" t="s">
        <v>87</v>
      </c>
      <c r="V80" s="33" t="s">
        <v>69</v>
      </c>
      <c r="X80" s="27" t="s">
        <v>240</v>
      </c>
      <c r="Y80" s="27" t="s">
        <v>240</v>
      </c>
      <c r="Z80" s="30" t="s">
        <v>101</v>
      </c>
      <c r="AA80" s="27" t="s">
        <v>242</v>
      </c>
      <c r="AJ80" s="4" t="s">
        <v>97</v>
      </c>
      <c r="AK80" s="4" t="s">
        <v>92</v>
      </c>
    </row>
    <row r="81" spans="1:37">
      <c r="A81" s="25">
        <v>43</v>
      </c>
      <c r="B81" s="26" t="s">
        <v>93</v>
      </c>
      <c r="C81" s="27" t="s">
        <v>243</v>
      </c>
      <c r="D81" s="28" t="s">
        <v>244</v>
      </c>
      <c r="E81" s="29">
        <v>3</v>
      </c>
      <c r="F81" s="30" t="s">
        <v>96</v>
      </c>
      <c r="I81" s="31">
        <f t="shared" si="8"/>
        <v>0</v>
      </c>
      <c r="J81" s="31">
        <f t="shared" si="9"/>
        <v>0</v>
      </c>
      <c r="K81" s="32">
        <v>2.1770000000000001E-2</v>
      </c>
      <c r="L81" s="32">
        <f t="shared" si="10"/>
        <v>6.5310000000000007E-2</v>
      </c>
      <c r="N81" s="29">
        <f t="shared" si="11"/>
        <v>0</v>
      </c>
      <c r="P81" s="30" t="s">
        <v>87</v>
      </c>
      <c r="V81" s="33" t="s">
        <v>69</v>
      </c>
      <c r="X81" s="27" t="s">
        <v>243</v>
      </c>
      <c r="Y81" s="27" t="s">
        <v>243</v>
      </c>
      <c r="Z81" s="30" t="s">
        <v>101</v>
      </c>
      <c r="AA81" s="27" t="s">
        <v>245</v>
      </c>
      <c r="AJ81" s="4" t="s">
        <v>97</v>
      </c>
      <c r="AK81" s="4" t="s">
        <v>92</v>
      </c>
    </row>
    <row r="82" spans="1:37">
      <c r="A82" s="25">
        <v>44</v>
      </c>
      <c r="B82" s="26" t="s">
        <v>93</v>
      </c>
      <c r="C82" s="27" t="s">
        <v>246</v>
      </c>
      <c r="D82" s="28" t="s">
        <v>247</v>
      </c>
      <c r="E82" s="29">
        <v>4</v>
      </c>
      <c r="F82" s="30" t="s">
        <v>96</v>
      </c>
      <c r="I82" s="31">
        <f t="shared" si="8"/>
        <v>0</v>
      </c>
      <c r="J82" s="31">
        <f t="shared" si="9"/>
        <v>0</v>
      </c>
      <c r="K82" s="32">
        <v>2.7220000000000001E-2</v>
      </c>
      <c r="L82" s="32">
        <f t="shared" si="10"/>
        <v>0.10888</v>
      </c>
      <c r="N82" s="29">
        <f t="shared" si="11"/>
        <v>0</v>
      </c>
      <c r="P82" s="30" t="s">
        <v>87</v>
      </c>
      <c r="V82" s="33" t="s">
        <v>69</v>
      </c>
      <c r="X82" s="27" t="s">
        <v>246</v>
      </c>
      <c r="Y82" s="27" t="s">
        <v>246</v>
      </c>
      <c r="Z82" s="30" t="s">
        <v>101</v>
      </c>
      <c r="AA82" s="27" t="s">
        <v>248</v>
      </c>
      <c r="AJ82" s="4" t="s">
        <v>97</v>
      </c>
      <c r="AK82" s="4" t="s">
        <v>92</v>
      </c>
    </row>
    <row r="83" spans="1:37">
      <c r="A83" s="25">
        <v>45</v>
      </c>
      <c r="B83" s="26" t="s">
        <v>93</v>
      </c>
      <c r="C83" s="27" t="s">
        <v>249</v>
      </c>
      <c r="D83" s="28" t="s">
        <v>250</v>
      </c>
      <c r="E83" s="29">
        <v>4</v>
      </c>
      <c r="F83" s="30" t="s">
        <v>96</v>
      </c>
      <c r="I83" s="31">
        <f t="shared" si="8"/>
        <v>0</v>
      </c>
      <c r="J83" s="31">
        <f t="shared" si="9"/>
        <v>0</v>
      </c>
      <c r="K83" s="32">
        <v>3.2660000000000002E-2</v>
      </c>
      <c r="L83" s="32">
        <f t="shared" si="10"/>
        <v>0.13064000000000001</v>
      </c>
      <c r="N83" s="29">
        <f t="shared" si="11"/>
        <v>0</v>
      </c>
      <c r="P83" s="30" t="s">
        <v>87</v>
      </c>
      <c r="V83" s="33" t="s">
        <v>69</v>
      </c>
      <c r="X83" s="27" t="s">
        <v>249</v>
      </c>
      <c r="Y83" s="27" t="s">
        <v>249</v>
      </c>
      <c r="Z83" s="30" t="s">
        <v>101</v>
      </c>
      <c r="AA83" s="27" t="s">
        <v>251</v>
      </c>
      <c r="AJ83" s="4" t="s">
        <v>97</v>
      </c>
      <c r="AK83" s="4" t="s">
        <v>92</v>
      </c>
    </row>
    <row r="84" spans="1:37">
      <c r="A84" s="25">
        <v>46</v>
      </c>
      <c r="B84" s="26" t="s">
        <v>93</v>
      </c>
      <c r="C84" s="27" t="s">
        <v>252</v>
      </c>
      <c r="D84" s="28" t="s">
        <v>253</v>
      </c>
      <c r="E84" s="29">
        <v>1</v>
      </c>
      <c r="F84" s="30" t="s">
        <v>96</v>
      </c>
      <c r="I84" s="31">
        <f t="shared" si="8"/>
        <v>0</v>
      </c>
      <c r="J84" s="31">
        <f t="shared" si="9"/>
        <v>0</v>
      </c>
      <c r="K84" s="32">
        <v>3.8100000000000002E-2</v>
      </c>
      <c r="L84" s="32">
        <f t="shared" si="10"/>
        <v>3.8100000000000002E-2</v>
      </c>
      <c r="N84" s="29">
        <f t="shared" si="11"/>
        <v>0</v>
      </c>
      <c r="P84" s="30" t="s">
        <v>87</v>
      </c>
      <c r="V84" s="33" t="s">
        <v>69</v>
      </c>
      <c r="X84" s="27" t="s">
        <v>252</v>
      </c>
      <c r="Y84" s="27" t="s">
        <v>252</v>
      </c>
      <c r="Z84" s="30" t="s">
        <v>101</v>
      </c>
      <c r="AA84" s="27" t="s">
        <v>254</v>
      </c>
      <c r="AJ84" s="4" t="s">
        <v>97</v>
      </c>
      <c r="AK84" s="4" t="s">
        <v>92</v>
      </c>
    </row>
    <row r="85" spans="1:37" ht="21">
      <c r="A85" s="25">
        <v>47</v>
      </c>
      <c r="B85" s="26" t="s">
        <v>83</v>
      </c>
      <c r="C85" s="27" t="s">
        <v>255</v>
      </c>
      <c r="D85" s="28" t="s">
        <v>256</v>
      </c>
      <c r="E85" s="29">
        <v>4</v>
      </c>
      <c r="F85" s="30" t="s">
        <v>96</v>
      </c>
      <c r="H85" s="31">
        <f>ROUND(E85*G85,2)</f>
        <v>0</v>
      </c>
      <c r="J85" s="31">
        <f t="shared" si="9"/>
        <v>0</v>
      </c>
      <c r="K85" s="32">
        <v>1.3999999999999999E-4</v>
      </c>
      <c r="L85" s="32">
        <f t="shared" si="10"/>
        <v>5.5999999999999995E-4</v>
      </c>
      <c r="N85" s="29">
        <f t="shared" si="11"/>
        <v>0</v>
      </c>
      <c r="P85" s="30" t="s">
        <v>87</v>
      </c>
      <c r="V85" s="33" t="s">
        <v>88</v>
      </c>
      <c r="X85" s="27" t="s">
        <v>257</v>
      </c>
      <c r="Y85" s="27" t="s">
        <v>255</v>
      </c>
      <c r="Z85" s="30" t="s">
        <v>123</v>
      </c>
      <c r="AJ85" s="4" t="s">
        <v>91</v>
      </c>
      <c r="AK85" s="4" t="s">
        <v>92</v>
      </c>
    </row>
    <row r="86" spans="1:37">
      <c r="A86" s="25">
        <v>48</v>
      </c>
      <c r="B86" s="26" t="s">
        <v>93</v>
      </c>
      <c r="C86" s="27" t="s">
        <v>258</v>
      </c>
      <c r="D86" s="28" t="s">
        <v>259</v>
      </c>
      <c r="E86" s="29">
        <v>1</v>
      </c>
      <c r="F86" s="30" t="s">
        <v>96</v>
      </c>
      <c r="I86" s="31">
        <f>ROUND(E86*G86,2)</f>
        <v>0</v>
      </c>
      <c r="J86" s="31">
        <f t="shared" si="9"/>
        <v>0</v>
      </c>
      <c r="K86" s="32">
        <v>3.4020000000000002E-2</v>
      </c>
      <c r="L86" s="32">
        <f t="shared" si="10"/>
        <v>3.4020000000000002E-2</v>
      </c>
      <c r="N86" s="29">
        <f t="shared" si="11"/>
        <v>0</v>
      </c>
      <c r="P86" s="30" t="s">
        <v>87</v>
      </c>
      <c r="V86" s="33" t="s">
        <v>69</v>
      </c>
      <c r="X86" s="27" t="s">
        <v>258</v>
      </c>
      <c r="Y86" s="27" t="s">
        <v>258</v>
      </c>
      <c r="Z86" s="30" t="s">
        <v>101</v>
      </c>
      <c r="AA86" s="27" t="s">
        <v>260</v>
      </c>
      <c r="AJ86" s="4" t="s">
        <v>97</v>
      </c>
      <c r="AK86" s="4" t="s">
        <v>92</v>
      </c>
    </row>
    <row r="87" spans="1:37">
      <c r="A87" s="25">
        <v>49</v>
      </c>
      <c r="B87" s="26" t="s">
        <v>93</v>
      </c>
      <c r="C87" s="27" t="s">
        <v>261</v>
      </c>
      <c r="D87" s="28" t="s">
        <v>262</v>
      </c>
      <c r="E87" s="29">
        <v>3</v>
      </c>
      <c r="F87" s="30" t="s">
        <v>96</v>
      </c>
      <c r="I87" s="31">
        <f>ROUND(E87*G87,2)</f>
        <v>0</v>
      </c>
      <c r="J87" s="31">
        <f t="shared" si="9"/>
        <v>0</v>
      </c>
      <c r="K87" s="32">
        <v>5.1029999999999999E-2</v>
      </c>
      <c r="L87" s="32">
        <f t="shared" si="10"/>
        <v>0.15309</v>
      </c>
      <c r="N87" s="29">
        <f t="shared" si="11"/>
        <v>0</v>
      </c>
      <c r="P87" s="30" t="s">
        <v>87</v>
      </c>
      <c r="V87" s="33" t="s">
        <v>69</v>
      </c>
      <c r="X87" s="27" t="s">
        <v>261</v>
      </c>
      <c r="Y87" s="27" t="s">
        <v>261</v>
      </c>
      <c r="Z87" s="30" t="s">
        <v>101</v>
      </c>
      <c r="AA87" s="27" t="s">
        <v>263</v>
      </c>
      <c r="AJ87" s="4" t="s">
        <v>97</v>
      </c>
      <c r="AK87" s="4" t="s">
        <v>92</v>
      </c>
    </row>
    <row r="88" spans="1:37" ht="21">
      <c r="A88" s="25">
        <v>50</v>
      </c>
      <c r="B88" s="26" t="s">
        <v>83</v>
      </c>
      <c r="C88" s="27" t="s">
        <v>264</v>
      </c>
      <c r="D88" s="28" t="s">
        <v>265</v>
      </c>
      <c r="E88" s="29">
        <v>1</v>
      </c>
      <c r="F88" s="30" t="s">
        <v>96</v>
      </c>
      <c r="H88" s="31">
        <f>ROUND(E88*G88,2)</f>
        <v>0</v>
      </c>
      <c r="J88" s="31">
        <f t="shared" si="9"/>
        <v>0</v>
      </c>
      <c r="K88" s="32">
        <v>1.3999999999999999E-4</v>
      </c>
      <c r="L88" s="32">
        <f t="shared" si="10"/>
        <v>1.3999999999999999E-4</v>
      </c>
      <c r="N88" s="29">
        <f t="shared" si="11"/>
        <v>0</v>
      </c>
      <c r="P88" s="30" t="s">
        <v>87</v>
      </c>
      <c r="V88" s="33" t="s">
        <v>88</v>
      </c>
      <c r="X88" s="27" t="s">
        <v>266</v>
      </c>
      <c r="Y88" s="27" t="s">
        <v>264</v>
      </c>
      <c r="Z88" s="30" t="s">
        <v>123</v>
      </c>
      <c r="AJ88" s="4" t="s">
        <v>91</v>
      </c>
      <c r="AK88" s="4" t="s">
        <v>92</v>
      </c>
    </row>
    <row r="89" spans="1:37">
      <c r="A89" s="25">
        <v>51</v>
      </c>
      <c r="B89" s="26" t="s">
        <v>93</v>
      </c>
      <c r="C89" s="27" t="s">
        <v>267</v>
      </c>
      <c r="D89" s="28" t="s">
        <v>268</v>
      </c>
      <c r="E89" s="29">
        <v>1</v>
      </c>
      <c r="F89" s="30" t="s">
        <v>96</v>
      </c>
      <c r="I89" s="31">
        <f>ROUND(E89*G89,2)</f>
        <v>0</v>
      </c>
      <c r="J89" s="31">
        <f t="shared" si="9"/>
        <v>0</v>
      </c>
      <c r="K89" s="32">
        <v>3.1539999999999999E-2</v>
      </c>
      <c r="L89" s="32">
        <f t="shared" si="10"/>
        <v>3.1539999999999999E-2</v>
      </c>
      <c r="N89" s="29">
        <f t="shared" si="11"/>
        <v>0</v>
      </c>
      <c r="P89" s="30" t="s">
        <v>87</v>
      </c>
      <c r="V89" s="33" t="s">
        <v>69</v>
      </c>
      <c r="X89" s="27" t="s">
        <v>267</v>
      </c>
      <c r="Y89" s="27" t="s">
        <v>267</v>
      </c>
      <c r="Z89" s="30" t="s">
        <v>101</v>
      </c>
      <c r="AA89" s="27" t="s">
        <v>269</v>
      </c>
      <c r="AJ89" s="4" t="s">
        <v>97</v>
      </c>
      <c r="AK89" s="4" t="s">
        <v>92</v>
      </c>
    </row>
    <row r="90" spans="1:37">
      <c r="A90" s="25">
        <v>52</v>
      </c>
      <c r="B90" s="26" t="s">
        <v>83</v>
      </c>
      <c r="C90" s="27" t="s">
        <v>270</v>
      </c>
      <c r="D90" s="28" t="s">
        <v>271</v>
      </c>
      <c r="E90" s="29">
        <v>2</v>
      </c>
      <c r="F90" s="30" t="s">
        <v>96</v>
      </c>
      <c r="H90" s="31">
        <f>ROUND(E90*G90,2)</f>
        <v>0</v>
      </c>
      <c r="J90" s="31">
        <f t="shared" si="9"/>
        <v>0</v>
      </c>
      <c r="L90" s="32">
        <f t="shared" si="10"/>
        <v>0</v>
      </c>
      <c r="N90" s="29">
        <f t="shared" si="11"/>
        <v>0</v>
      </c>
      <c r="P90" s="30" t="s">
        <v>87</v>
      </c>
      <c r="V90" s="33" t="s">
        <v>88</v>
      </c>
      <c r="X90" s="27" t="s">
        <v>270</v>
      </c>
      <c r="Y90" s="27" t="s">
        <v>270</v>
      </c>
      <c r="Z90" s="30" t="s">
        <v>90</v>
      </c>
      <c r="AJ90" s="4" t="s">
        <v>91</v>
      </c>
      <c r="AK90" s="4" t="s">
        <v>92</v>
      </c>
    </row>
    <row r="91" spans="1:37">
      <c r="A91" s="25">
        <v>53</v>
      </c>
      <c r="B91" s="26" t="s">
        <v>83</v>
      </c>
      <c r="C91" s="27" t="s">
        <v>272</v>
      </c>
      <c r="D91" s="28" t="s">
        <v>273</v>
      </c>
      <c r="E91" s="29">
        <v>2</v>
      </c>
      <c r="F91" s="30" t="s">
        <v>86</v>
      </c>
      <c r="H91" s="31">
        <f>ROUND(E91*G91,2)</f>
        <v>0</v>
      </c>
      <c r="J91" s="31">
        <f t="shared" si="9"/>
        <v>0</v>
      </c>
      <c r="K91" s="32">
        <v>2.1000000000000001E-4</v>
      </c>
      <c r="L91" s="32">
        <f t="shared" si="10"/>
        <v>4.2000000000000002E-4</v>
      </c>
      <c r="N91" s="29">
        <f t="shared" si="11"/>
        <v>0</v>
      </c>
      <c r="P91" s="30" t="s">
        <v>87</v>
      </c>
      <c r="V91" s="33" t="s">
        <v>88</v>
      </c>
      <c r="X91" s="27" t="s">
        <v>274</v>
      </c>
      <c r="Y91" s="27" t="s">
        <v>272</v>
      </c>
      <c r="Z91" s="30" t="s">
        <v>123</v>
      </c>
      <c r="AJ91" s="4" t="s">
        <v>91</v>
      </c>
      <c r="AK91" s="4" t="s">
        <v>92</v>
      </c>
    </row>
    <row r="92" spans="1:37">
      <c r="A92" s="25">
        <v>54</v>
      </c>
      <c r="B92" s="26" t="s">
        <v>93</v>
      </c>
      <c r="C92" s="27" t="s">
        <v>275</v>
      </c>
      <c r="D92" s="28" t="s">
        <v>276</v>
      </c>
      <c r="E92" s="29">
        <v>2</v>
      </c>
      <c r="F92" s="30" t="s">
        <v>96</v>
      </c>
      <c r="I92" s="31">
        <f>ROUND(E92*G92,2)</f>
        <v>0</v>
      </c>
      <c r="J92" s="31">
        <f t="shared" si="9"/>
        <v>0</v>
      </c>
      <c r="K92" s="32">
        <v>0.02</v>
      </c>
      <c r="L92" s="32">
        <f t="shared" si="10"/>
        <v>0.04</v>
      </c>
      <c r="N92" s="29">
        <f t="shared" si="11"/>
        <v>0</v>
      </c>
      <c r="P92" s="30" t="s">
        <v>87</v>
      </c>
      <c r="V92" s="33" t="s">
        <v>69</v>
      </c>
      <c r="X92" s="27" t="s">
        <v>275</v>
      </c>
      <c r="Y92" s="27" t="s">
        <v>275</v>
      </c>
      <c r="Z92" s="30" t="s">
        <v>277</v>
      </c>
      <c r="AA92" s="27" t="s">
        <v>87</v>
      </c>
      <c r="AJ92" s="4" t="s">
        <v>97</v>
      </c>
      <c r="AK92" s="4" t="s">
        <v>92</v>
      </c>
    </row>
    <row r="93" spans="1:37">
      <c r="A93" s="25">
        <v>55</v>
      </c>
      <c r="B93" s="26" t="s">
        <v>93</v>
      </c>
      <c r="C93" s="27" t="s">
        <v>278</v>
      </c>
      <c r="D93" s="28" t="s">
        <v>279</v>
      </c>
      <c r="E93" s="29">
        <v>2</v>
      </c>
      <c r="F93" s="30" t="s">
        <v>96</v>
      </c>
      <c r="I93" s="31">
        <f>ROUND(E93*G93,2)</f>
        <v>0</v>
      </c>
      <c r="J93" s="31">
        <f t="shared" si="9"/>
        <v>0</v>
      </c>
      <c r="L93" s="32">
        <f t="shared" si="10"/>
        <v>0</v>
      </c>
      <c r="N93" s="29">
        <f t="shared" si="11"/>
        <v>0</v>
      </c>
      <c r="P93" s="30" t="s">
        <v>87</v>
      </c>
      <c r="V93" s="33" t="s">
        <v>69</v>
      </c>
      <c r="X93" s="27" t="s">
        <v>278</v>
      </c>
      <c r="Y93" s="27" t="s">
        <v>278</v>
      </c>
      <c r="Z93" s="30" t="s">
        <v>90</v>
      </c>
      <c r="AA93" s="27" t="s">
        <v>87</v>
      </c>
      <c r="AJ93" s="4" t="s">
        <v>97</v>
      </c>
      <c r="AK93" s="4" t="s">
        <v>92</v>
      </c>
    </row>
    <row r="94" spans="1:37">
      <c r="A94" s="25">
        <v>56</v>
      </c>
      <c r="B94" s="26" t="s">
        <v>93</v>
      </c>
      <c r="C94" s="27" t="s">
        <v>280</v>
      </c>
      <c r="D94" s="28" t="s">
        <v>281</v>
      </c>
      <c r="E94" s="29">
        <v>4</v>
      </c>
      <c r="F94" s="30" t="s">
        <v>96</v>
      </c>
      <c r="I94" s="31">
        <f>ROUND(E94*G94,2)</f>
        <v>0</v>
      </c>
      <c r="J94" s="31">
        <f t="shared" si="9"/>
        <v>0</v>
      </c>
      <c r="K94" s="32">
        <v>1.209E-2</v>
      </c>
      <c r="L94" s="32">
        <f t="shared" si="10"/>
        <v>4.836E-2</v>
      </c>
      <c r="N94" s="29">
        <f t="shared" si="11"/>
        <v>0</v>
      </c>
      <c r="P94" s="30" t="s">
        <v>87</v>
      </c>
      <c r="V94" s="33" t="s">
        <v>69</v>
      </c>
      <c r="X94" s="27" t="s">
        <v>280</v>
      </c>
      <c r="Y94" s="27" t="s">
        <v>280</v>
      </c>
      <c r="Z94" s="30" t="s">
        <v>282</v>
      </c>
      <c r="AA94" s="27" t="s">
        <v>87</v>
      </c>
      <c r="AJ94" s="4" t="s">
        <v>97</v>
      </c>
      <c r="AK94" s="4" t="s">
        <v>92</v>
      </c>
    </row>
    <row r="95" spans="1:37">
      <c r="D95" s="74" t="s">
        <v>283</v>
      </c>
      <c r="E95" s="75">
        <f>J95</f>
        <v>0</v>
      </c>
      <c r="H95" s="75">
        <f>SUM(H74:H94)</f>
        <v>0</v>
      </c>
      <c r="I95" s="75">
        <f>SUM(I74:I94)</f>
        <v>0</v>
      </c>
      <c r="J95" s="75">
        <f>SUM(J74:J94)</f>
        <v>0</v>
      </c>
      <c r="L95" s="76">
        <f>SUM(L74:L94)</f>
        <v>0.70215000000000005</v>
      </c>
      <c r="N95" s="77">
        <f>SUM(N74:N94)</f>
        <v>0</v>
      </c>
      <c r="W95" s="34">
        <f>SUM(W74:W94)</f>
        <v>0</v>
      </c>
    </row>
    <row r="97" spans="4:23">
      <c r="D97" s="74" t="s">
        <v>284</v>
      </c>
      <c r="E97" s="75">
        <f>J97</f>
        <v>0</v>
      </c>
      <c r="H97" s="75">
        <f>+H24+H36+H53+H72+H95</f>
        <v>0</v>
      </c>
      <c r="I97" s="75">
        <f>+I24+I36+I53+I72+I95</f>
        <v>0</v>
      </c>
      <c r="J97" s="75">
        <f>+J24+J36+J53+J72+J95</f>
        <v>0</v>
      </c>
      <c r="L97" s="76">
        <f>+L24+L36+L53+L72+L95</f>
        <v>1.1833400000000001</v>
      </c>
      <c r="N97" s="77">
        <f>+N24+N36+N53+N72+N95</f>
        <v>0</v>
      </c>
      <c r="W97" s="34">
        <f>+W24+W36+W53+W72+W95</f>
        <v>0</v>
      </c>
    </row>
    <row r="99" spans="4:23">
      <c r="D99" s="85" t="s">
        <v>285</v>
      </c>
      <c r="E99" s="75">
        <f>J99</f>
        <v>0</v>
      </c>
      <c r="H99" s="75">
        <f>+H97</f>
        <v>0</v>
      </c>
      <c r="I99" s="75">
        <f>+I97</f>
        <v>0</v>
      </c>
      <c r="J99" s="75">
        <f>+J97</f>
        <v>0</v>
      </c>
      <c r="L99" s="76">
        <f>+L97</f>
        <v>1.1833400000000001</v>
      </c>
      <c r="N99" s="77">
        <f>+N97</f>
        <v>0</v>
      </c>
      <c r="W99" s="34">
        <f>+W97</f>
        <v>0</v>
      </c>
    </row>
  </sheetData>
  <printOptions horizontalCentered="1" gridLines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workbookViewId="0"/>
  </sheetViews>
  <sheetFormatPr defaultColWidth="9.1328125" defaultRowHeight="10.5"/>
  <cols>
    <col min="1" max="1" width="15.7265625" style="12" customWidth="1"/>
    <col min="2" max="3" width="45.7265625" style="12" customWidth="1"/>
    <col min="4" max="4" width="11.26953125" style="13" customWidth="1"/>
    <col min="5" max="16384" width="9.1328125" style="4"/>
  </cols>
  <sheetData>
    <row r="1" spans="1:6">
      <c r="A1" s="14" t="s">
        <v>70</v>
      </c>
      <c r="B1" s="15"/>
      <c r="C1" s="15"/>
      <c r="D1" s="16" t="s">
        <v>286</v>
      </c>
    </row>
    <row r="2" spans="1:6">
      <c r="A2" s="14" t="s">
        <v>71</v>
      </c>
      <c r="B2" s="15"/>
      <c r="C2" s="15"/>
      <c r="D2" s="16" t="s">
        <v>72</v>
      </c>
    </row>
    <row r="3" spans="1:6">
      <c r="A3" s="14" t="s">
        <v>13</v>
      </c>
      <c r="B3" s="15"/>
      <c r="C3" s="15"/>
      <c r="D3" s="16" t="s">
        <v>73</v>
      </c>
    </row>
    <row r="4" spans="1:6">
      <c r="A4" s="15"/>
      <c r="B4" s="15"/>
      <c r="C4" s="15"/>
      <c r="D4" s="15"/>
    </row>
    <row r="5" spans="1:6">
      <c r="A5" s="14" t="s">
        <v>74</v>
      </c>
      <c r="B5" s="15"/>
      <c r="C5" s="15"/>
      <c r="D5" s="15"/>
    </row>
    <row r="6" spans="1:6">
      <c r="A6" s="14" t="s">
        <v>75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76</v>
      </c>
      <c r="B8" s="17"/>
      <c r="C8" s="18"/>
      <c r="D8" s="19"/>
    </row>
    <row r="9" spans="1:6">
      <c r="A9" s="20" t="s">
        <v>65</v>
      </c>
      <c r="B9" s="20" t="s">
        <v>66</v>
      </c>
      <c r="C9" s="20" t="s">
        <v>67</v>
      </c>
      <c r="D9" s="21" t="s">
        <v>68</v>
      </c>
      <c r="F9" s="4" t="s">
        <v>287</v>
      </c>
    </row>
    <row r="10" spans="1:6">
      <c r="A10" s="22"/>
      <c r="B10" s="22"/>
      <c r="C10" s="23"/>
      <c r="D10" s="24"/>
    </row>
    <row r="12" spans="1:6">
      <c r="A12" s="12" t="s">
        <v>288</v>
      </c>
      <c r="B12" s="12" t="s">
        <v>288</v>
      </c>
      <c r="C12" s="12" t="s">
        <v>288</v>
      </c>
      <c r="F12" s="4" t="s">
        <v>289</v>
      </c>
    </row>
    <row r="13" spans="1:6">
      <c r="A13" s="12" t="s">
        <v>288</v>
      </c>
      <c r="B13" s="12" t="s">
        <v>288</v>
      </c>
      <c r="C13" s="12" t="s">
        <v>288</v>
      </c>
      <c r="F13" s="4" t="s">
        <v>289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Rezník Branislav</cp:lastModifiedBy>
  <cp:lastPrinted>2016-04-18T11:45:00Z</cp:lastPrinted>
  <dcterms:created xsi:type="dcterms:W3CDTF">1999-04-06T07:39:00Z</dcterms:created>
  <dcterms:modified xsi:type="dcterms:W3CDTF">2020-06-30T10:53:02Z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