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HOME$\breznik\My Documents\Nórske projekty\Pro Monumenta II\Verejné obstarávania\Bottova\Výzva final\"/>
    </mc:Choice>
  </mc:AlternateContent>
  <xr:revisionPtr revIDLastSave="0" documentId="8_{81F35A9C-8B0F-49E0-95C3-D9F6920EA230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Rekapitulácia" sheetId="1" r:id="rId1"/>
    <sheet name="Krycí list stavby" sheetId="2" r:id="rId2"/>
    <sheet name="Kryci_list 6157" sheetId="3" r:id="rId3"/>
    <sheet name="Rekap 6157" sheetId="4" r:id="rId4"/>
    <sheet name="SO 6157" sheetId="5" r:id="rId5"/>
    <sheet name="Kryci_list 6159" sheetId="6" r:id="rId6"/>
    <sheet name="Rekap 6159" sheetId="7" r:id="rId7"/>
    <sheet name="SO 6159" sheetId="8" r:id="rId8"/>
    <sheet name="Kryci_list 6160" sheetId="9" r:id="rId9"/>
    <sheet name="Rekap 6160" sheetId="10" r:id="rId10"/>
    <sheet name="SO 6160" sheetId="11" r:id="rId11"/>
    <sheet name="Kryci_list 6161" sheetId="12" r:id="rId12"/>
    <sheet name="Rekap 6161" sheetId="13" r:id="rId13"/>
    <sheet name="SO 6161" sheetId="14" r:id="rId14"/>
    <sheet name="Kryci_list 6162" sheetId="15" r:id="rId15"/>
    <sheet name="Rekap 6162" sheetId="16" r:id="rId16"/>
    <sheet name="SO 6162" sheetId="17" r:id="rId17"/>
    <sheet name="Kryci_list 6163" sheetId="18" r:id="rId18"/>
    <sheet name="Rekap 6163" sheetId="19" r:id="rId19"/>
    <sheet name="SO 6163" sheetId="20" r:id="rId20"/>
  </sheets>
  <definedNames>
    <definedName name="_xlnm.Print_Titles" localSheetId="3">'Rekap 6157'!$9:$9</definedName>
    <definedName name="_xlnm.Print_Titles" localSheetId="6">'Rekap 6159'!$9:$9</definedName>
    <definedName name="_xlnm.Print_Titles" localSheetId="9">'Rekap 6160'!$9:$9</definedName>
    <definedName name="_xlnm.Print_Titles" localSheetId="12">'Rekap 6161'!$9:$9</definedName>
    <definedName name="_xlnm.Print_Titles" localSheetId="15">'Rekap 6162'!$9:$9</definedName>
    <definedName name="_xlnm.Print_Titles" localSheetId="18">'Rekap 6163'!$9:$9</definedName>
    <definedName name="_xlnm.Print_Titles" localSheetId="4">'SO 6157'!$8:$8</definedName>
    <definedName name="_xlnm.Print_Titles" localSheetId="7">'SO 6159'!$8:$8</definedName>
    <definedName name="_xlnm.Print_Titles" localSheetId="10">'SO 6160'!$8:$8</definedName>
    <definedName name="_xlnm.Print_Titles" localSheetId="13">'SO 6161'!$8:$8</definedName>
    <definedName name="_xlnm.Print_Titles" localSheetId="16">'SO 6162'!$8:$8</definedName>
    <definedName name="_xlnm.Print_Titles" localSheetId="19">'SO 6163'!$8:$8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J16" i="2" s="1"/>
  <c r="D13" i="1"/>
  <c r="J18" i="2" s="1"/>
  <c r="Z19" i="20"/>
  <c r="J17" i="18" s="1"/>
  <c r="S16" i="20"/>
  <c r="E11" i="19" s="1"/>
  <c r="V16" i="20"/>
  <c r="V18" i="20" s="1"/>
  <c r="K15" i="20"/>
  <c r="J15" i="20"/>
  <c r="M15" i="20"/>
  <c r="L15" i="20"/>
  <c r="I15" i="20"/>
  <c r="K14" i="20"/>
  <c r="J14" i="20"/>
  <c r="M14" i="20"/>
  <c r="L14" i="20"/>
  <c r="I14" i="20"/>
  <c r="K13" i="20"/>
  <c r="I30" i="18" s="1"/>
  <c r="J30" i="18" s="1"/>
  <c r="J13" i="20"/>
  <c r="M13" i="20"/>
  <c r="L13" i="20"/>
  <c r="I13" i="20"/>
  <c r="K12" i="20"/>
  <c r="J12" i="20"/>
  <c r="M12" i="20"/>
  <c r="L12" i="20"/>
  <c r="I12" i="20"/>
  <c r="K11" i="20"/>
  <c r="J11" i="20"/>
  <c r="M11" i="20"/>
  <c r="L11" i="20"/>
  <c r="I11" i="20"/>
  <c r="K22" i="17"/>
  <c r="J22" i="17"/>
  <c r="V22" i="17"/>
  <c r="S22" i="17"/>
  <c r="M22" i="17"/>
  <c r="L22" i="17"/>
  <c r="I22" i="17"/>
  <c r="Z22" i="17" s="1"/>
  <c r="K21" i="17"/>
  <c r="J21" i="17"/>
  <c r="S21" i="17"/>
  <c r="M21" i="17"/>
  <c r="L21" i="17"/>
  <c r="I21" i="17"/>
  <c r="Z21" i="17" s="1"/>
  <c r="K20" i="17"/>
  <c r="J20" i="17"/>
  <c r="M20" i="17"/>
  <c r="L20" i="17"/>
  <c r="I20" i="17"/>
  <c r="Z20" i="17" s="1"/>
  <c r="K19" i="17"/>
  <c r="J19" i="17"/>
  <c r="M19" i="17"/>
  <c r="L19" i="17"/>
  <c r="I19" i="17"/>
  <c r="Z19" i="17" s="1"/>
  <c r="K18" i="17"/>
  <c r="J18" i="17"/>
  <c r="V18" i="17"/>
  <c r="V23" i="17" s="1"/>
  <c r="F11" i="16" s="1"/>
  <c r="S18" i="17"/>
  <c r="M18" i="17"/>
  <c r="L18" i="17"/>
  <c r="I18" i="17"/>
  <c r="Z18" i="17" s="1"/>
  <c r="K17" i="17"/>
  <c r="J17" i="17"/>
  <c r="M17" i="17"/>
  <c r="L17" i="17"/>
  <c r="I17" i="17"/>
  <c r="Z17" i="17" s="1"/>
  <c r="K16" i="17"/>
  <c r="J16" i="17"/>
  <c r="M16" i="17"/>
  <c r="L16" i="17"/>
  <c r="I16" i="17"/>
  <c r="Z16" i="17" s="1"/>
  <c r="K15" i="17"/>
  <c r="J15" i="17"/>
  <c r="S15" i="17"/>
  <c r="M15" i="17"/>
  <c r="L15" i="17"/>
  <c r="I15" i="17"/>
  <c r="Z15" i="17" s="1"/>
  <c r="K14" i="17"/>
  <c r="J14" i="17"/>
  <c r="S14" i="17"/>
  <c r="M14" i="17"/>
  <c r="L14" i="17"/>
  <c r="I14" i="17"/>
  <c r="Z14" i="17" s="1"/>
  <c r="K13" i="17"/>
  <c r="J13" i="17"/>
  <c r="S13" i="17"/>
  <c r="M13" i="17"/>
  <c r="L13" i="17"/>
  <c r="I13" i="17"/>
  <c r="K12" i="17"/>
  <c r="J12" i="17"/>
  <c r="S12" i="17"/>
  <c r="M12" i="17"/>
  <c r="L12" i="17"/>
  <c r="I12" i="17"/>
  <c r="Z12" i="17" s="1"/>
  <c r="K11" i="17"/>
  <c r="J11" i="17"/>
  <c r="S11" i="17"/>
  <c r="M11" i="17"/>
  <c r="L11" i="17"/>
  <c r="I11" i="17"/>
  <c r="Z11" i="17" s="1"/>
  <c r="V75" i="14"/>
  <c r="F20" i="13" s="1"/>
  <c r="S73" i="14"/>
  <c r="E19" i="13" s="1"/>
  <c r="V73" i="14"/>
  <c r="F19" i="13" s="1"/>
  <c r="K72" i="14"/>
  <c r="J72" i="14"/>
  <c r="M72" i="14"/>
  <c r="L72" i="14"/>
  <c r="I72" i="14"/>
  <c r="Z72" i="14" s="1"/>
  <c r="K71" i="14"/>
  <c r="J71" i="14"/>
  <c r="M71" i="14"/>
  <c r="L71" i="14"/>
  <c r="I71" i="14"/>
  <c r="Z71" i="14" s="1"/>
  <c r="V65" i="14"/>
  <c r="F15" i="13" s="1"/>
  <c r="K64" i="14"/>
  <c r="J64" i="14"/>
  <c r="M64" i="14"/>
  <c r="L64" i="14"/>
  <c r="I64" i="14"/>
  <c r="Z64" i="14" s="1"/>
  <c r="K63" i="14"/>
  <c r="J63" i="14"/>
  <c r="M63" i="14"/>
  <c r="L63" i="14"/>
  <c r="I63" i="14"/>
  <c r="Z63" i="14" s="1"/>
  <c r="K62" i="14"/>
  <c r="J62" i="14"/>
  <c r="M62" i="14"/>
  <c r="L62" i="14"/>
  <c r="I62" i="14"/>
  <c r="Z62" i="14" s="1"/>
  <c r="K61" i="14"/>
  <c r="J61" i="14"/>
  <c r="M61" i="14"/>
  <c r="L61" i="14"/>
  <c r="I61" i="14"/>
  <c r="Z61" i="14" s="1"/>
  <c r="K60" i="14"/>
  <c r="J60" i="14"/>
  <c r="M60" i="14"/>
  <c r="L60" i="14"/>
  <c r="I60" i="14"/>
  <c r="Z60" i="14" s="1"/>
  <c r="K59" i="14"/>
  <c r="J59" i="14"/>
  <c r="M59" i="14"/>
  <c r="L59" i="14"/>
  <c r="I59" i="14"/>
  <c r="Z59" i="14" s="1"/>
  <c r="K58" i="14"/>
  <c r="J58" i="14"/>
  <c r="M58" i="14"/>
  <c r="L58" i="14"/>
  <c r="I58" i="14"/>
  <c r="Z58" i="14" s="1"/>
  <c r="K57" i="14"/>
  <c r="J57" i="14"/>
  <c r="M57" i="14"/>
  <c r="L57" i="14"/>
  <c r="I57" i="14"/>
  <c r="Z57" i="14" s="1"/>
  <c r="K56" i="14"/>
  <c r="J56" i="14"/>
  <c r="M56" i="14"/>
  <c r="L56" i="14"/>
  <c r="I56" i="14"/>
  <c r="Z56" i="14" s="1"/>
  <c r="K55" i="14"/>
  <c r="J55" i="14"/>
  <c r="M55" i="14"/>
  <c r="L55" i="14"/>
  <c r="I55" i="14"/>
  <c r="Z55" i="14" s="1"/>
  <c r="K54" i="14"/>
  <c r="J54" i="14"/>
  <c r="M54" i="14"/>
  <c r="L54" i="14"/>
  <c r="I54" i="14"/>
  <c r="Z54" i="14" s="1"/>
  <c r="K53" i="14"/>
  <c r="J53" i="14"/>
  <c r="M53" i="14"/>
  <c r="L53" i="14"/>
  <c r="I53" i="14"/>
  <c r="Z53" i="14" s="1"/>
  <c r="K52" i="14"/>
  <c r="J52" i="14"/>
  <c r="M52" i="14"/>
  <c r="L52" i="14"/>
  <c r="I52" i="14"/>
  <c r="Z52" i="14" s="1"/>
  <c r="K51" i="14"/>
  <c r="J51" i="14"/>
  <c r="M51" i="14"/>
  <c r="L51" i="14"/>
  <c r="I51" i="14"/>
  <c r="Z51" i="14" s="1"/>
  <c r="K50" i="14"/>
  <c r="J50" i="14"/>
  <c r="S50" i="14"/>
  <c r="S65" i="14" s="1"/>
  <c r="E15" i="13" s="1"/>
  <c r="M50" i="14"/>
  <c r="L50" i="14"/>
  <c r="I50" i="14"/>
  <c r="Z50" i="14" s="1"/>
  <c r="V47" i="14"/>
  <c r="F14" i="13" s="1"/>
  <c r="K46" i="14"/>
  <c r="J46" i="14"/>
  <c r="S46" i="14"/>
  <c r="M46" i="14"/>
  <c r="L46" i="14"/>
  <c r="I46" i="14"/>
  <c r="Z46" i="14" s="1"/>
  <c r="K45" i="14"/>
  <c r="J45" i="14"/>
  <c r="S45" i="14"/>
  <c r="M45" i="14"/>
  <c r="L45" i="14"/>
  <c r="I45" i="14"/>
  <c r="Z45" i="14" s="1"/>
  <c r="K44" i="14"/>
  <c r="J44" i="14"/>
  <c r="S44" i="14"/>
  <c r="M44" i="14"/>
  <c r="L44" i="14"/>
  <c r="I44" i="14"/>
  <c r="Z44" i="14" s="1"/>
  <c r="K43" i="14"/>
  <c r="J43" i="14"/>
  <c r="M43" i="14"/>
  <c r="L43" i="14"/>
  <c r="I43" i="14"/>
  <c r="Z43" i="14" s="1"/>
  <c r="K42" i="14"/>
  <c r="J42" i="14"/>
  <c r="S42" i="14"/>
  <c r="M42" i="14"/>
  <c r="L42" i="14"/>
  <c r="I42" i="14"/>
  <c r="Z42" i="14" s="1"/>
  <c r="K41" i="14"/>
  <c r="J41" i="14"/>
  <c r="S41" i="14"/>
  <c r="M41" i="14"/>
  <c r="L41" i="14"/>
  <c r="I41" i="14"/>
  <c r="Z41" i="14" s="1"/>
  <c r="K40" i="14"/>
  <c r="J40" i="14"/>
  <c r="S40" i="14"/>
  <c r="M40" i="14"/>
  <c r="L40" i="14"/>
  <c r="I40" i="14"/>
  <c r="Z40" i="14" s="1"/>
  <c r="K39" i="14"/>
  <c r="J39" i="14"/>
  <c r="S39" i="14"/>
  <c r="M39" i="14"/>
  <c r="L39" i="14"/>
  <c r="I39" i="14"/>
  <c r="Z39" i="14" s="1"/>
  <c r="K38" i="14"/>
  <c r="J38" i="14"/>
  <c r="S38" i="14"/>
  <c r="M38" i="14"/>
  <c r="L38" i="14"/>
  <c r="I38" i="14"/>
  <c r="Z38" i="14" s="1"/>
  <c r="V35" i="14"/>
  <c r="F13" i="13" s="1"/>
  <c r="K34" i="14"/>
  <c r="J34" i="14"/>
  <c r="Z34" i="14"/>
  <c r="M34" i="14"/>
  <c r="L34" i="14"/>
  <c r="I34" i="14"/>
  <c r="K33" i="14"/>
  <c r="J33" i="14"/>
  <c r="S33" i="14"/>
  <c r="M33" i="14"/>
  <c r="L33" i="14"/>
  <c r="I33" i="14"/>
  <c r="Z33" i="14" s="1"/>
  <c r="K32" i="14"/>
  <c r="J32" i="14"/>
  <c r="S32" i="14"/>
  <c r="M32" i="14"/>
  <c r="L32" i="14"/>
  <c r="I32" i="14"/>
  <c r="Z32" i="14" s="1"/>
  <c r="K31" i="14"/>
  <c r="J31" i="14"/>
  <c r="S31" i="14"/>
  <c r="M31" i="14"/>
  <c r="L31" i="14"/>
  <c r="I31" i="14"/>
  <c r="Z31" i="14" s="1"/>
  <c r="K30" i="14"/>
  <c r="J30" i="14"/>
  <c r="S30" i="14"/>
  <c r="S35" i="14" s="1"/>
  <c r="E13" i="13" s="1"/>
  <c r="M30" i="14"/>
  <c r="L30" i="14"/>
  <c r="I30" i="14"/>
  <c r="V27" i="14"/>
  <c r="F12" i="13" s="1"/>
  <c r="K26" i="14"/>
  <c r="J26" i="14"/>
  <c r="S26" i="14"/>
  <c r="M26" i="14"/>
  <c r="L26" i="14"/>
  <c r="I26" i="14"/>
  <c r="Z26" i="14" s="1"/>
  <c r="K25" i="14"/>
  <c r="J25" i="14"/>
  <c r="S25" i="14"/>
  <c r="M25" i="14"/>
  <c r="L25" i="14"/>
  <c r="I25" i="14"/>
  <c r="Z25" i="14" s="1"/>
  <c r="K24" i="14"/>
  <c r="J24" i="14"/>
  <c r="S24" i="14"/>
  <c r="M24" i="14"/>
  <c r="L24" i="14"/>
  <c r="I24" i="14"/>
  <c r="Z24" i="14" s="1"/>
  <c r="K23" i="14"/>
  <c r="J23" i="14"/>
  <c r="S23" i="14"/>
  <c r="M23" i="14"/>
  <c r="L23" i="14"/>
  <c r="I23" i="14"/>
  <c r="Z23" i="14" s="1"/>
  <c r="K22" i="14"/>
  <c r="J22" i="14"/>
  <c r="S22" i="14"/>
  <c r="M22" i="14"/>
  <c r="L22" i="14"/>
  <c r="I22" i="14"/>
  <c r="Z22" i="14" s="1"/>
  <c r="K21" i="14"/>
  <c r="J21" i="14"/>
  <c r="S21" i="14"/>
  <c r="M21" i="14"/>
  <c r="L21" i="14"/>
  <c r="I21" i="14"/>
  <c r="Z21" i="14" s="1"/>
  <c r="K20" i="14"/>
  <c r="J20" i="14"/>
  <c r="S20" i="14"/>
  <c r="M20" i="14"/>
  <c r="L20" i="14"/>
  <c r="I20" i="14"/>
  <c r="Z20" i="14" s="1"/>
  <c r="K19" i="14"/>
  <c r="J19" i="14"/>
  <c r="S19" i="14"/>
  <c r="M19" i="14"/>
  <c r="L19" i="14"/>
  <c r="I19" i="14"/>
  <c r="Z19" i="14" s="1"/>
  <c r="K18" i="14"/>
  <c r="J18" i="14"/>
  <c r="S18" i="14"/>
  <c r="M18" i="14"/>
  <c r="L18" i="14"/>
  <c r="I18" i="14"/>
  <c r="Z18" i="14" s="1"/>
  <c r="K17" i="14"/>
  <c r="J17" i="14"/>
  <c r="S17" i="14"/>
  <c r="M17" i="14"/>
  <c r="L17" i="14"/>
  <c r="I17" i="14"/>
  <c r="Z17" i="14" s="1"/>
  <c r="V14" i="14"/>
  <c r="K13" i="14"/>
  <c r="J13" i="14"/>
  <c r="S13" i="14"/>
  <c r="M13" i="14"/>
  <c r="L13" i="14"/>
  <c r="I13" i="14"/>
  <c r="K12" i="14"/>
  <c r="J12" i="14"/>
  <c r="S12" i="14"/>
  <c r="M12" i="14"/>
  <c r="L12" i="14"/>
  <c r="I12" i="14"/>
  <c r="Z12" i="14" s="1"/>
  <c r="K11" i="14"/>
  <c r="J11" i="14"/>
  <c r="S11" i="14"/>
  <c r="M11" i="14"/>
  <c r="L11" i="14"/>
  <c r="I11" i="14"/>
  <c r="Z11" i="14" s="1"/>
  <c r="S54" i="11"/>
  <c r="E14" i="10" s="1"/>
  <c r="V54" i="11"/>
  <c r="F14" i="10" s="1"/>
  <c r="K53" i="11"/>
  <c r="J53" i="11"/>
  <c r="M53" i="11"/>
  <c r="L53" i="11"/>
  <c r="I53" i="11"/>
  <c r="Z53" i="11" s="1"/>
  <c r="K52" i="11"/>
  <c r="J52" i="11"/>
  <c r="M52" i="11"/>
  <c r="L52" i="11"/>
  <c r="I52" i="11"/>
  <c r="Z52" i="11" s="1"/>
  <c r="S49" i="11"/>
  <c r="E13" i="10" s="1"/>
  <c r="V49" i="11"/>
  <c r="F13" i="10" s="1"/>
  <c r="K48" i="11"/>
  <c r="J48" i="11"/>
  <c r="M48" i="11"/>
  <c r="M49" i="11" s="1"/>
  <c r="C13" i="10" s="1"/>
  <c r="L48" i="11"/>
  <c r="G49" i="11" s="1"/>
  <c r="I48" i="11"/>
  <c r="Z48" i="11" s="1"/>
  <c r="V45" i="11"/>
  <c r="F12" i="10" s="1"/>
  <c r="K44" i="11"/>
  <c r="J44" i="11"/>
  <c r="S44" i="11"/>
  <c r="M44" i="11"/>
  <c r="L44" i="11"/>
  <c r="I44" i="11"/>
  <c r="Z44" i="11" s="1"/>
  <c r="K43" i="11"/>
  <c r="J43" i="11"/>
  <c r="S43" i="11"/>
  <c r="M43" i="11"/>
  <c r="L43" i="11"/>
  <c r="I43" i="11"/>
  <c r="Z43" i="11" s="1"/>
  <c r="K42" i="11"/>
  <c r="J42" i="11"/>
  <c r="M42" i="11"/>
  <c r="L42" i="11"/>
  <c r="I42" i="11"/>
  <c r="Z42" i="11" s="1"/>
  <c r="K41" i="11"/>
  <c r="J41" i="11"/>
  <c r="S41" i="11"/>
  <c r="M41" i="11"/>
  <c r="L41" i="11"/>
  <c r="I41" i="11"/>
  <c r="Z41" i="11" s="1"/>
  <c r="K40" i="11"/>
  <c r="J40" i="11"/>
  <c r="S40" i="11"/>
  <c r="M40" i="11"/>
  <c r="L40" i="11"/>
  <c r="I40" i="11"/>
  <c r="Z40" i="11" s="1"/>
  <c r="K39" i="11"/>
  <c r="J39" i="11"/>
  <c r="S39" i="11"/>
  <c r="M39" i="11"/>
  <c r="L39" i="11"/>
  <c r="I39" i="11"/>
  <c r="Z39" i="11" s="1"/>
  <c r="K38" i="11"/>
  <c r="J38" i="11"/>
  <c r="S38" i="11"/>
  <c r="M38" i="11"/>
  <c r="L38" i="11"/>
  <c r="I38" i="11"/>
  <c r="Z38" i="11" s="1"/>
  <c r="K37" i="11"/>
  <c r="J37" i="11"/>
  <c r="S37" i="11"/>
  <c r="M37" i="11"/>
  <c r="L37" i="11"/>
  <c r="I37" i="11"/>
  <c r="Z37" i="11" s="1"/>
  <c r="K36" i="11"/>
  <c r="J36" i="11"/>
  <c r="S36" i="11"/>
  <c r="M36" i="11"/>
  <c r="L36" i="11"/>
  <c r="I36" i="11"/>
  <c r="Z36" i="11" s="1"/>
  <c r="K35" i="11"/>
  <c r="J35" i="11"/>
  <c r="S35" i="11"/>
  <c r="M35" i="11"/>
  <c r="L35" i="11"/>
  <c r="I35" i="11"/>
  <c r="Z35" i="11" s="1"/>
  <c r="K34" i="11"/>
  <c r="J34" i="11"/>
  <c r="S34" i="11"/>
  <c r="M34" i="11"/>
  <c r="L34" i="11"/>
  <c r="I34" i="11"/>
  <c r="Z34" i="11" s="1"/>
  <c r="K33" i="11"/>
  <c r="J33" i="11"/>
  <c r="S33" i="11"/>
  <c r="M33" i="11"/>
  <c r="L33" i="11"/>
  <c r="I33" i="11"/>
  <c r="Z33" i="11" s="1"/>
  <c r="K32" i="11"/>
  <c r="J32" i="11"/>
  <c r="S32" i="11"/>
  <c r="M32" i="11"/>
  <c r="L32" i="11"/>
  <c r="I32" i="11"/>
  <c r="Z32" i="11" s="1"/>
  <c r="K31" i="11"/>
  <c r="J31" i="11"/>
  <c r="S31" i="11"/>
  <c r="M31" i="11"/>
  <c r="L31" i="11"/>
  <c r="I31" i="11"/>
  <c r="Z31" i="11" s="1"/>
  <c r="K30" i="11"/>
  <c r="J30" i="11"/>
  <c r="S30" i="11"/>
  <c r="M30" i="11"/>
  <c r="L30" i="11"/>
  <c r="I30" i="11"/>
  <c r="Z30" i="11" s="1"/>
  <c r="K29" i="11"/>
  <c r="J29" i="11"/>
  <c r="S29" i="11"/>
  <c r="M29" i="11"/>
  <c r="L29" i="11"/>
  <c r="I29" i="11"/>
  <c r="Z29" i="11" s="1"/>
  <c r="K28" i="11"/>
  <c r="J28" i="11"/>
  <c r="S28" i="11"/>
  <c r="M28" i="11"/>
  <c r="L28" i="11"/>
  <c r="I28" i="11"/>
  <c r="Z28" i="11" s="1"/>
  <c r="K27" i="11"/>
  <c r="J27" i="11"/>
  <c r="S27" i="11"/>
  <c r="M27" i="11"/>
  <c r="L27" i="11"/>
  <c r="I27" i="11"/>
  <c r="Z27" i="11" s="1"/>
  <c r="K26" i="11"/>
  <c r="J26" i="11"/>
  <c r="S26" i="11"/>
  <c r="M26" i="11"/>
  <c r="L26" i="11"/>
  <c r="I26" i="11"/>
  <c r="K25" i="11"/>
  <c r="J25" i="11"/>
  <c r="S25" i="11"/>
  <c r="M25" i="11"/>
  <c r="L25" i="11"/>
  <c r="I25" i="11"/>
  <c r="Z25" i="11" s="1"/>
  <c r="V22" i="11"/>
  <c r="K21" i="11"/>
  <c r="J21" i="11"/>
  <c r="M21" i="11"/>
  <c r="L21" i="11"/>
  <c r="I21" i="11"/>
  <c r="Z21" i="11" s="1"/>
  <c r="K20" i="11"/>
  <c r="J20" i="11"/>
  <c r="M20" i="11"/>
  <c r="L20" i="11"/>
  <c r="I20" i="11"/>
  <c r="Z20" i="11" s="1"/>
  <c r="K19" i="11"/>
  <c r="J19" i="11"/>
  <c r="S19" i="11"/>
  <c r="M19" i="11"/>
  <c r="L19" i="11"/>
  <c r="I19" i="11"/>
  <c r="Z19" i="11" s="1"/>
  <c r="K18" i="11"/>
  <c r="J18" i="11"/>
  <c r="M18" i="11"/>
  <c r="L18" i="11"/>
  <c r="I18" i="11"/>
  <c r="Z18" i="11" s="1"/>
  <c r="K17" i="11"/>
  <c r="J17" i="11"/>
  <c r="M17" i="11"/>
  <c r="L17" i="11"/>
  <c r="I17" i="11"/>
  <c r="Z17" i="11" s="1"/>
  <c r="K16" i="11"/>
  <c r="J16" i="11"/>
  <c r="S16" i="11"/>
  <c r="M16" i="11"/>
  <c r="L16" i="11"/>
  <c r="I16" i="11"/>
  <c r="Z16" i="11" s="1"/>
  <c r="K15" i="11"/>
  <c r="J15" i="11"/>
  <c r="S15" i="11"/>
  <c r="M15" i="11"/>
  <c r="L15" i="11"/>
  <c r="I15" i="11"/>
  <c r="Z15" i="11" s="1"/>
  <c r="K14" i="11"/>
  <c r="J14" i="11"/>
  <c r="S14" i="11"/>
  <c r="M14" i="11"/>
  <c r="L14" i="11"/>
  <c r="I14" i="11"/>
  <c r="Z14" i="11" s="1"/>
  <c r="K13" i="11"/>
  <c r="J13" i="11"/>
  <c r="S13" i="11"/>
  <c r="M13" i="11"/>
  <c r="L13" i="11"/>
  <c r="I13" i="11"/>
  <c r="Z13" i="11" s="1"/>
  <c r="K12" i="11"/>
  <c r="J12" i="11"/>
  <c r="S12" i="11"/>
  <c r="M12" i="11"/>
  <c r="L12" i="11"/>
  <c r="I12" i="11"/>
  <c r="K11" i="11"/>
  <c r="J11" i="11"/>
  <c r="S11" i="11"/>
  <c r="M11" i="11"/>
  <c r="L11" i="11"/>
  <c r="I11" i="11"/>
  <c r="Z11" i="11" s="1"/>
  <c r="S30" i="8"/>
  <c r="E19" i="7" s="1"/>
  <c r="V30" i="8"/>
  <c r="V32" i="8" s="1"/>
  <c r="F20" i="7" s="1"/>
  <c r="K29" i="8"/>
  <c r="J29" i="8"/>
  <c r="M29" i="8"/>
  <c r="L29" i="8"/>
  <c r="I29" i="8"/>
  <c r="S23" i="8"/>
  <c r="S25" i="8" s="1"/>
  <c r="E16" i="7" s="1"/>
  <c r="V23" i="8"/>
  <c r="F15" i="7" s="1"/>
  <c r="K22" i="8"/>
  <c r="J22" i="8"/>
  <c r="Z22" i="8"/>
  <c r="M22" i="8"/>
  <c r="L22" i="8"/>
  <c r="I22" i="8"/>
  <c r="K21" i="8"/>
  <c r="J21" i="8"/>
  <c r="M21" i="8"/>
  <c r="L21" i="8"/>
  <c r="I21" i="8"/>
  <c r="Z21" i="8" s="1"/>
  <c r="K20" i="8"/>
  <c r="J20" i="8"/>
  <c r="M20" i="8"/>
  <c r="L20" i="8"/>
  <c r="I20" i="8"/>
  <c r="Z20" i="8" s="1"/>
  <c r="K19" i="8"/>
  <c r="J19" i="8"/>
  <c r="M19" i="8"/>
  <c r="L19" i="8"/>
  <c r="I19" i="8"/>
  <c r="Z19" i="8" s="1"/>
  <c r="K18" i="8"/>
  <c r="J18" i="8"/>
  <c r="Z18" i="8"/>
  <c r="M18" i="8"/>
  <c r="L18" i="8"/>
  <c r="I18" i="8"/>
  <c r="V12" i="8"/>
  <c r="F11" i="7" s="1"/>
  <c r="K11" i="8"/>
  <c r="J11" i="8"/>
  <c r="S11" i="8"/>
  <c r="M11" i="8"/>
  <c r="L11" i="8"/>
  <c r="G12" i="8" s="1"/>
  <c r="I11" i="8"/>
  <c r="Z11" i="8" s="1"/>
  <c r="V296" i="5"/>
  <c r="F31" i="4" s="1"/>
  <c r="K295" i="5"/>
  <c r="J295" i="5"/>
  <c r="S295" i="5"/>
  <c r="M295" i="5"/>
  <c r="L295" i="5"/>
  <c r="I295" i="5"/>
  <c r="Z295" i="5" s="1"/>
  <c r="K294" i="5"/>
  <c r="J294" i="5"/>
  <c r="S294" i="5"/>
  <c r="M294" i="5"/>
  <c r="L294" i="5"/>
  <c r="I294" i="5"/>
  <c r="Z294" i="5" s="1"/>
  <c r="K293" i="5"/>
  <c r="J293" i="5"/>
  <c r="S293" i="5"/>
  <c r="M293" i="5"/>
  <c r="L293" i="5"/>
  <c r="I293" i="5"/>
  <c r="Z293" i="5" s="1"/>
  <c r="K292" i="5"/>
  <c r="J292" i="5"/>
  <c r="S292" i="5"/>
  <c r="M292" i="5"/>
  <c r="L292" i="5"/>
  <c r="I292" i="5"/>
  <c r="Z292" i="5" s="1"/>
  <c r="K291" i="5"/>
  <c r="J291" i="5"/>
  <c r="S291" i="5"/>
  <c r="M291" i="5"/>
  <c r="L291" i="5"/>
  <c r="I291" i="5"/>
  <c r="Z291" i="5" s="1"/>
  <c r="K290" i="5"/>
  <c r="J290" i="5"/>
  <c r="S290" i="5"/>
  <c r="M290" i="5"/>
  <c r="L290" i="5"/>
  <c r="I290" i="5"/>
  <c r="Z290" i="5" s="1"/>
  <c r="K289" i="5"/>
  <c r="J289" i="5"/>
  <c r="S289" i="5"/>
  <c r="M289" i="5"/>
  <c r="L289" i="5"/>
  <c r="I289" i="5"/>
  <c r="Z289" i="5" s="1"/>
  <c r="K288" i="5"/>
  <c r="J288" i="5"/>
  <c r="S288" i="5"/>
  <c r="M288" i="5"/>
  <c r="L288" i="5"/>
  <c r="I288" i="5"/>
  <c r="Z288" i="5" s="1"/>
  <c r="K287" i="5"/>
  <c r="J287" i="5"/>
  <c r="S287" i="5"/>
  <c r="M287" i="5"/>
  <c r="L287" i="5"/>
  <c r="I287" i="5"/>
  <c r="Z287" i="5" s="1"/>
  <c r="K286" i="5"/>
  <c r="J286" i="5"/>
  <c r="S286" i="5"/>
  <c r="M286" i="5"/>
  <c r="L286" i="5"/>
  <c r="I286" i="5"/>
  <c r="Z286" i="5" s="1"/>
  <c r="K285" i="5"/>
  <c r="J285" i="5"/>
  <c r="S285" i="5"/>
  <c r="M285" i="5"/>
  <c r="L285" i="5"/>
  <c r="I285" i="5"/>
  <c r="Z285" i="5" s="1"/>
  <c r="K284" i="5"/>
  <c r="J284" i="5"/>
  <c r="S284" i="5"/>
  <c r="M284" i="5"/>
  <c r="L284" i="5"/>
  <c r="I284" i="5"/>
  <c r="K283" i="5"/>
  <c r="J283" i="5"/>
  <c r="S283" i="5"/>
  <c r="M283" i="5"/>
  <c r="L283" i="5"/>
  <c r="I283" i="5"/>
  <c r="Z283" i="5" s="1"/>
  <c r="K282" i="5"/>
  <c r="J282" i="5"/>
  <c r="S282" i="5"/>
  <c r="M282" i="5"/>
  <c r="L282" i="5"/>
  <c r="I282" i="5"/>
  <c r="Z282" i="5" s="1"/>
  <c r="V279" i="5"/>
  <c r="F30" i="4" s="1"/>
  <c r="K278" i="5"/>
  <c r="J278" i="5"/>
  <c r="S278" i="5"/>
  <c r="M278" i="5"/>
  <c r="L278" i="5"/>
  <c r="I278" i="5"/>
  <c r="Z278" i="5" s="1"/>
  <c r="K277" i="5"/>
  <c r="J277" i="5"/>
  <c r="S277" i="5"/>
  <c r="M277" i="5"/>
  <c r="L277" i="5"/>
  <c r="I277" i="5"/>
  <c r="Z277" i="5" s="1"/>
  <c r="K276" i="5"/>
  <c r="J276" i="5"/>
  <c r="S276" i="5"/>
  <c r="M276" i="5"/>
  <c r="L276" i="5"/>
  <c r="I276" i="5"/>
  <c r="Z276" i="5" s="1"/>
  <c r="K275" i="5"/>
  <c r="J275" i="5"/>
  <c r="S275" i="5"/>
  <c r="M275" i="5"/>
  <c r="L275" i="5"/>
  <c r="I275" i="5"/>
  <c r="V272" i="5"/>
  <c r="F29" i="4" s="1"/>
  <c r="K271" i="5"/>
  <c r="J271" i="5"/>
  <c r="S271" i="5"/>
  <c r="M271" i="5"/>
  <c r="L271" i="5"/>
  <c r="I271" i="5"/>
  <c r="Z271" i="5" s="1"/>
  <c r="K270" i="5"/>
  <c r="J270" i="5"/>
  <c r="S270" i="5"/>
  <c r="M270" i="5"/>
  <c r="L270" i="5"/>
  <c r="I270" i="5"/>
  <c r="Z270" i="5" s="1"/>
  <c r="K269" i="5"/>
  <c r="J269" i="5"/>
  <c r="S269" i="5"/>
  <c r="M269" i="5"/>
  <c r="L269" i="5"/>
  <c r="I269" i="5"/>
  <c r="Z269" i="5" s="1"/>
  <c r="K268" i="5"/>
  <c r="J268" i="5"/>
  <c r="S268" i="5"/>
  <c r="M268" i="5"/>
  <c r="L268" i="5"/>
  <c r="I268" i="5"/>
  <c r="K264" i="5"/>
  <c r="J264" i="5"/>
  <c r="V264" i="5"/>
  <c r="V265" i="5" s="1"/>
  <c r="F28" i="4" s="1"/>
  <c r="S264" i="5"/>
  <c r="M264" i="5"/>
  <c r="L264" i="5"/>
  <c r="I264" i="5"/>
  <c r="Z264" i="5" s="1"/>
  <c r="K263" i="5"/>
  <c r="J263" i="5"/>
  <c r="S263" i="5"/>
  <c r="M263" i="5"/>
  <c r="L263" i="5"/>
  <c r="I263" i="5"/>
  <c r="Z263" i="5" s="1"/>
  <c r="K262" i="5"/>
  <c r="J262" i="5"/>
  <c r="S262" i="5"/>
  <c r="M262" i="5"/>
  <c r="L262" i="5"/>
  <c r="I262" i="5"/>
  <c r="Z262" i="5" s="1"/>
  <c r="K261" i="5"/>
  <c r="J261" i="5"/>
  <c r="S261" i="5"/>
  <c r="M261" i="5"/>
  <c r="L261" i="5"/>
  <c r="I261" i="5"/>
  <c r="Z261" i="5" s="1"/>
  <c r="K260" i="5"/>
  <c r="J260" i="5"/>
  <c r="S260" i="5"/>
  <c r="M260" i="5"/>
  <c r="L260" i="5"/>
  <c r="I260" i="5"/>
  <c r="V257" i="5"/>
  <c r="F27" i="4" s="1"/>
  <c r="K256" i="5"/>
  <c r="J256" i="5"/>
  <c r="S256" i="5"/>
  <c r="M256" i="5"/>
  <c r="L256" i="5"/>
  <c r="I256" i="5"/>
  <c r="Z256" i="5" s="1"/>
  <c r="K255" i="5"/>
  <c r="J255" i="5"/>
  <c r="S255" i="5"/>
  <c r="M255" i="5"/>
  <c r="L255" i="5"/>
  <c r="I255" i="5"/>
  <c r="Z255" i="5" s="1"/>
  <c r="K254" i="5"/>
  <c r="J254" i="5"/>
  <c r="S254" i="5"/>
  <c r="M254" i="5"/>
  <c r="L254" i="5"/>
  <c r="I254" i="5"/>
  <c r="Z254" i="5" s="1"/>
  <c r="K253" i="5"/>
  <c r="J253" i="5"/>
  <c r="S253" i="5"/>
  <c r="M253" i="5"/>
  <c r="L253" i="5"/>
  <c r="I253" i="5"/>
  <c r="Z253" i="5" s="1"/>
  <c r="K252" i="5"/>
  <c r="J252" i="5"/>
  <c r="S252" i="5"/>
  <c r="M252" i="5"/>
  <c r="L252" i="5"/>
  <c r="I252" i="5"/>
  <c r="Z252" i="5" s="1"/>
  <c r="K251" i="5"/>
  <c r="J251" i="5"/>
  <c r="S251" i="5"/>
  <c r="M251" i="5"/>
  <c r="L251" i="5"/>
  <c r="I251" i="5"/>
  <c r="Z251" i="5" s="1"/>
  <c r="K250" i="5"/>
  <c r="J250" i="5"/>
  <c r="S250" i="5"/>
  <c r="M250" i="5"/>
  <c r="L250" i="5"/>
  <c r="I250" i="5"/>
  <c r="Z250" i="5" s="1"/>
  <c r="K249" i="5"/>
  <c r="J249" i="5"/>
  <c r="S249" i="5"/>
  <c r="M249" i="5"/>
  <c r="L249" i="5"/>
  <c r="I249" i="5"/>
  <c r="Z249" i="5" s="1"/>
  <c r="K248" i="5"/>
  <c r="J248" i="5"/>
  <c r="S248" i="5"/>
  <c r="M248" i="5"/>
  <c r="L248" i="5"/>
  <c r="I248" i="5"/>
  <c r="Z248" i="5" s="1"/>
  <c r="K247" i="5"/>
  <c r="J247" i="5"/>
  <c r="Z247" i="5"/>
  <c r="M247" i="5"/>
  <c r="L247" i="5"/>
  <c r="I247" i="5"/>
  <c r="K246" i="5"/>
  <c r="J246" i="5"/>
  <c r="M246" i="5"/>
  <c r="L246" i="5"/>
  <c r="I246" i="5"/>
  <c r="Z246" i="5" s="1"/>
  <c r="K245" i="5"/>
  <c r="J245" i="5"/>
  <c r="S245" i="5"/>
  <c r="M245" i="5"/>
  <c r="L245" i="5"/>
  <c r="I245" i="5"/>
  <c r="Z245" i="5" s="1"/>
  <c r="K244" i="5"/>
  <c r="J244" i="5"/>
  <c r="S244" i="5"/>
  <c r="M244" i="5"/>
  <c r="L244" i="5"/>
  <c r="I244" i="5"/>
  <c r="Z244" i="5" s="1"/>
  <c r="K243" i="5"/>
  <c r="J243" i="5"/>
  <c r="S243" i="5"/>
  <c r="M243" i="5"/>
  <c r="L243" i="5"/>
  <c r="I243" i="5"/>
  <c r="Z243" i="5" s="1"/>
  <c r="K242" i="5"/>
  <c r="J242" i="5"/>
  <c r="S242" i="5"/>
  <c r="M242" i="5"/>
  <c r="L242" i="5"/>
  <c r="I242" i="5"/>
  <c r="Z242" i="5" s="1"/>
  <c r="K241" i="5"/>
  <c r="J241" i="5"/>
  <c r="S241" i="5"/>
  <c r="M241" i="5"/>
  <c r="L241" i="5"/>
  <c r="I241" i="5"/>
  <c r="Z241" i="5" s="1"/>
  <c r="K240" i="5"/>
  <c r="J240" i="5"/>
  <c r="S240" i="5"/>
  <c r="M240" i="5"/>
  <c r="L240" i="5"/>
  <c r="I240" i="5"/>
  <c r="Z240" i="5" s="1"/>
  <c r="K239" i="5"/>
  <c r="J239" i="5"/>
  <c r="S239" i="5"/>
  <c r="M239" i="5"/>
  <c r="L239" i="5"/>
  <c r="I239" i="5"/>
  <c r="K238" i="5"/>
  <c r="J238" i="5"/>
  <c r="S238" i="5"/>
  <c r="M238" i="5"/>
  <c r="L238" i="5"/>
  <c r="I238" i="5"/>
  <c r="Z238" i="5" s="1"/>
  <c r="V235" i="5"/>
  <c r="F26" i="4" s="1"/>
  <c r="K234" i="5"/>
  <c r="J234" i="5"/>
  <c r="S234" i="5"/>
  <c r="S235" i="5" s="1"/>
  <c r="E26" i="4" s="1"/>
  <c r="M234" i="5"/>
  <c r="H235" i="5" s="1"/>
  <c r="L234" i="5"/>
  <c r="G235" i="5" s="1"/>
  <c r="I234" i="5"/>
  <c r="I235" i="5" s="1"/>
  <c r="D26" i="4" s="1"/>
  <c r="K230" i="5"/>
  <c r="J230" i="5"/>
  <c r="V230" i="5"/>
  <c r="M230" i="5"/>
  <c r="L230" i="5"/>
  <c r="I230" i="5"/>
  <c r="Z230" i="5" s="1"/>
  <c r="K229" i="5"/>
  <c r="J229" i="5"/>
  <c r="V229" i="5"/>
  <c r="M229" i="5"/>
  <c r="L229" i="5"/>
  <c r="I229" i="5"/>
  <c r="Z229" i="5" s="1"/>
  <c r="K228" i="5"/>
  <c r="J228" i="5"/>
  <c r="M228" i="5"/>
  <c r="L228" i="5"/>
  <c r="I228" i="5"/>
  <c r="Z228" i="5" s="1"/>
  <c r="K227" i="5"/>
  <c r="J227" i="5"/>
  <c r="M227" i="5"/>
  <c r="L227" i="5"/>
  <c r="I227" i="5"/>
  <c r="Z227" i="5" s="1"/>
  <c r="K226" i="5"/>
  <c r="J226" i="5"/>
  <c r="V226" i="5"/>
  <c r="M226" i="5"/>
  <c r="L226" i="5"/>
  <c r="I226" i="5"/>
  <c r="Z226" i="5" s="1"/>
  <c r="K225" i="5"/>
  <c r="J225" i="5"/>
  <c r="V225" i="5"/>
  <c r="M225" i="5"/>
  <c r="L225" i="5"/>
  <c r="I225" i="5"/>
  <c r="Z225" i="5" s="1"/>
  <c r="K224" i="5"/>
  <c r="J224" i="5"/>
  <c r="S224" i="5"/>
  <c r="M224" i="5"/>
  <c r="L224" i="5"/>
  <c r="I224" i="5"/>
  <c r="Z224" i="5" s="1"/>
  <c r="K223" i="5"/>
  <c r="J223" i="5"/>
  <c r="S223" i="5"/>
  <c r="M223" i="5"/>
  <c r="L223" i="5"/>
  <c r="I223" i="5"/>
  <c r="Z223" i="5" s="1"/>
  <c r="K222" i="5"/>
  <c r="J222" i="5"/>
  <c r="S222" i="5"/>
  <c r="M222" i="5"/>
  <c r="L222" i="5"/>
  <c r="I222" i="5"/>
  <c r="Z222" i="5" s="1"/>
  <c r="K221" i="5"/>
  <c r="J221" i="5"/>
  <c r="S221" i="5"/>
  <c r="M221" i="5"/>
  <c r="L221" i="5"/>
  <c r="I221" i="5"/>
  <c r="K220" i="5"/>
  <c r="J220" i="5"/>
  <c r="S220" i="5"/>
  <c r="M220" i="5"/>
  <c r="L220" i="5"/>
  <c r="I220" i="5"/>
  <c r="Z220" i="5" s="1"/>
  <c r="V217" i="5"/>
  <c r="F24" i="4" s="1"/>
  <c r="K216" i="5"/>
  <c r="J216" i="5"/>
  <c r="M216" i="5"/>
  <c r="L216" i="5"/>
  <c r="I216" i="5"/>
  <c r="Z216" i="5" s="1"/>
  <c r="K215" i="5"/>
  <c r="J215" i="5"/>
  <c r="S215" i="5"/>
  <c r="M215" i="5"/>
  <c r="L215" i="5"/>
  <c r="I215" i="5"/>
  <c r="Z215" i="5" s="1"/>
  <c r="K214" i="5"/>
  <c r="J214" i="5"/>
  <c r="S214" i="5"/>
  <c r="M214" i="5"/>
  <c r="L214" i="5"/>
  <c r="I214" i="5"/>
  <c r="Z214" i="5" s="1"/>
  <c r="K213" i="5"/>
  <c r="J213" i="5"/>
  <c r="S213" i="5"/>
  <c r="M213" i="5"/>
  <c r="L213" i="5"/>
  <c r="I213" i="5"/>
  <c r="Z213" i="5" s="1"/>
  <c r="K212" i="5"/>
  <c r="J212" i="5"/>
  <c r="S212" i="5"/>
  <c r="M212" i="5"/>
  <c r="L212" i="5"/>
  <c r="I212" i="5"/>
  <c r="Z212" i="5" s="1"/>
  <c r="K211" i="5"/>
  <c r="J211" i="5"/>
  <c r="M211" i="5"/>
  <c r="L211" i="5"/>
  <c r="I211" i="5"/>
  <c r="Z211" i="5" s="1"/>
  <c r="K207" i="5"/>
  <c r="J207" i="5"/>
  <c r="S207" i="5"/>
  <c r="M207" i="5"/>
  <c r="L207" i="5"/>
  <c r="I207" i="5"/>
  <c r="Z207" i="5" s="1"/>
  <c r="K206" i="5"/>
  <c r="J206" i="5"/>
  <c r="S206" i="5"/>
  <c r="M206" i="5"/>
  <c r="L206" i="5"/>
  <c r="I206" i="5"/>
  <c r="Z206" i="5" s="1"/>
  <c r="K205" i="5"/>
  <c r="J205" i="5"/>
  <c r="S205" i="5"/>
  <c r="M205" i="5"/>
  <c r="L205" i="5"/>
  <c r="I205" i="5"/>
  <c r="Z205" i="5" s="1"/>
  <c r="K204" i="5"/>
  <c r="J204" i="5"/>
  <c r="S204" i="5"/>
  <c r="M204" i="5"/>
  <c r="L204" i="5"/>
  <c r="I204" i="5"/>
  <c r="Z204" i="5" s="1"/>
  <c r="K203" i="5"/>
  <c r="J203" i="5"/>
  <c r="S203" i="5"/>
  <c r="M203" i="5"/>
  <c r="L203" i="5"/>
  <c r="I203" i="5"/>
  <c r="Z203" i="5" s="1"/>
  <c r="K202" i="5"/>
  <c r="J202" i="5"/>
  <c r="S202" i="5"/>
  <c r="M202" i="5"/>
  <c r="L202" i="5"/>
  <c r="I202" i="5"/>
  <c r="Z202" i="5" s="1"/>
  <c r="K201" i="5"/>
  <c r="J201" i="5"/>
  <c r="S201" i="5"/>
  <c r="M201" i="5"/>
  <c r="L201" i="5"/>
  <c r="I201" i="5"/>
  <c r="Z201" i="5" s="1"/>
  <c r="K200" i="5"/>
  <c r="J200" i="5"/>
  <c r="V200" i="5"/>
  <c r="V208" i="5" s="1"/>
  <c r="F23" i="4" s="1"/>
  <c r="M200" i="5"/>
  <c r="L200" i="5"/>
  <c r="I200" i="5"/>
  <c r="Z200" i="5" s="1"/>
  <c r="K199" i="5"/>
  <c r="J199" i="5"/>
  <c r="S199" i="5"/>
  <c r="M199" i="5"/>
  <c r="L199" i="5"/>
  <c r="I199" i="5"/>
  <c r="Z199" i="5" s="1"/>
  <c r="K198" i="5"/>
  <c r="J198" i="5"/>
  <c r="M198" i="5"/>
  <c r="L198" i="5"/>
  <c r="I198" i="5"/>
  <c r="Z198" i="5" s="1"/>
  <c r="K197" i="5"/>
  <c r="J197" i="5"/>
  <c r="S197" i="5"/>
  <c r="M197" i="5"/>
  <c r="L197" i="5"/>
  <c r="I197" i="5"/>
  <c r="Z197" i="5" s="1"/>
  <c r="K196" i="5"/>
  <c r="J196" i="5"/>
  <c r="Z196" i="5"/>
  <c r="M196" i="5"/>
  <c r="L196" i="5"/>
  <c r="I196" i="5"/>
  <c r="K195" i="5"/>
  <c r="J195" i="5"/>
  <c r="S195" i="5"/>
  <c r="M195" i="5"/>
  <c r="L195" i="5"/>
  <c r="I195" i="5"/>
  <c r="Z195" i="5" s="1"/>
  <c r="K194" i="5"/>
  <c r="J194" i="5"/>
  <c r="S194" i="5"/>
  <c r="M194" i="5"/>
  <c r="L194" i="5"/>
  <c r="I194" i="5"/>
  <c r="Z194" i="5" s="1"/>
  <c r="K193" i="5"/>
  <c r="J193" i="5"/>
  <c r="S193" i="5"/>
  <c r="M193" i="5"/>
  <c r="L193" i="5"/>
  <c r="I193" i="5"/>
  <c r="Z193" i="5" s="1"/>
  <c r="K192" i="5"/>
  <c r="J192" i="5"/>
  <c r="S192" i="5"/>
  <c r="M192" i="5"/>
  <c r="L192" i="5"/>
  <c r="I192" i="5"/>
  <c r="Z192" i="5" s="1"/>
  <c r="K191" i="5"/>
  <c r="J191" i="5"/>
  <c r="S191" i="5"/>
  <c r="M191" i="5"/>
  <c r="L191" i="5"/>
  <c r="I191" i="5"/>
  <c r="V188" i="5"/>
  <c r="F22" i="4" s="1"/>
  <c r="K187" i="5"/>
  <c r="J187" i="5"/>
  <c r="M187" i="5"/>
  <c r="L187" i="5"/>
  <c r="I187" i="5"/>
  <c r="Z187" i="5" s="1"/>
  <c r="K186" i="5"/>
  <c r="J186" i="5"/>
  <c r="M186" i="5"/>
  <c r="L186" i="5"/>
  <c r="I186" i="5"/>
  <c r="Z186" i="5" s="1"/>
  <c r="K185" i="5"/>
  <c r="J185" i="5"/>
  <c r="M185" i="5"/>
  <c r="L185" i="5"/>
  <c r="I185" i="5"/>
  <c r="Z185" i="5" s="1"/>
  <c r="K184" i="5"/>
  <c r="J184" i="5"/>
  <c r="M184" i="5"/>
  <c r="L184" i="5"/>
  <c r="I184" i="5"/>
  <c r="Z184" i="5" s="1"/>
  <c r="K183" i="5"/>
  <c r="J183" i="5"/>
  <c r="S183" i="5"/>
  <c r="S188" i="5" s="1"/>
  <c r="E22" i="4" s="1"/>
  <c r="M183" i="5"/>
  <c r="L183" i="5"/>
  <c r="I183" i="5"/>
  <c r="Z183" i="5" s="1"/>
  <c r="K182" i="5"/>
  <c r="J182" i="5"/>
  <c r="M182" i="5"/>
  <c r="L182" i="5"/>
  <c r="I182" i="5"/>
  <c r="Z182" i="5" s="1"/>
  <c r="K181" i="5"/>
  <c r="J181" i="5"/>
  <c r="M181" i="5"/>
  <c r="L181" i="5"/>
  <c r="I181" i="5"/>
  <c r="Z181" i="5" s="1"/>
  <c r="K180" i="5"/>
  <c r="J180" i="5"/>
  <c r="Z180" i="5"/>
  <c r="M180" i="5"/>
  <c r="L180" i="5"/>
  <c r="I180" i="5"/>
  <c r="K179" i="5"/>
  <c r="J179" i="5"/>
  <c r="M179" i="5"/>
  <c r="L179" i="5"/>
  <c r="I179" i="5"/>
  <c r="Z179" i="5" s="1"/>
  <c r="K178" i="5"/>
  <c r="J178" i="5"/>
  <c r="M178" i="5"/>
  <c r="L178" i="5"/>
  <c r="I178" i="5"/>
  <c r="Z178" i="5" s="1"/>
  <c r="K177" i="5"/>
  <c r="J177" i="5"/>
  <c r="M177" i="5"/>
  <c r="L177" i="5"/>
  <c r="I177" i="5"/>
  <c r="Z177" i="5" s="1"/>
  <c r="K176" i="5"/>
  <c r="J176" i="5"/>
  <c r="Z176" i="5"/>
  <c r="M176" i="5"/>
  <c r="L176" i="5"/>
  <c r="I176" i="5"/>
  <c r="K175" i="5"/>
  <c r="J175" i="5"/>
  <c r="M175" i="5"/>
  <c r="L175" i="5"/>
  <c r="I175" i="5"/>
  <c r="Z175" i="5" s="1"/>
  <c r="K174" i="5"/>
  <c r="J174" i="5"/>
  <c r="Z174" i="5"/>
  <c r="M174" i="5"/>
  <c r="L174" i="5"/>
  <c r="I174" i="5"/>
  <c r="K173" i="5"/>
  <c r="J173" i="5"/>
  <c r="M173" i="5"/>
  <c r="L173" i="5"/>
  <c r="I173" i="5"/>
  <c r="Z173" i="5" s="1"/>
  <c r="K172" i="5"/>
  <c r="J172" i="5"/>
  <c r="M172" i="5"/>
  <c r="L172" i="5"/>
  <c r="I172" i="5"/>
  <c r="Z172" i="5" s="1"/>
  <c r="V169" i="5"/>
  <c r="F21" i="4" s="1"/>
  <c r="K168" i="5"/>
  <c r="J168" i="5"/>
  <c r="S168" i="5"/>
  <c r="M168" i="5"/>
  <c r="L168" i="5"/>
  <c r="I168" i="5"/>
  <c r="Z168" i="5" s="1"/>
  <c r="K167" i="5"/>
  <c r="J167" i="5"/>
  <c r="S167" i="5"/>
  <c r="M167" i="5"/>
  <c r="L167" i="5"/>
  <c r="I167" i="5"/>
  <c r="Z167" i="5" s="1"/>
  <c r="K166" i="5"/>
  <c r="J166" i="5"/>
  <c r="S166" i="5"/>
  <c r="M166" i="5"/>
  <c r="L166" i="5"/>
  <c r="I166" i="5"/>
  <c r="Z166" i="5" s="1"/>
  <c r="K165" i="5"/>
  <c r="J165" i="5"/>
  <c r="S165" i="5"/>
  <c r="M165" i="5"/>
  <c r="L165" i="5"/>
  <c r="I165" i="5"/>
  <c r="Z165" i="5" s="1"/>
  <c r="K164" i="5"/>
  <c r="J164" i="5"/>
  <c r="S164" i="5"/>
  <c r="M164" i="5"/>
  <c r="L164" i="5"/>
  <c r="I164" i="5"/>
  <c r="Z164" i="5" s="1"/>
  <c r="K163" i="5"/>
  <c r="J163" i="5"/>
  <c r="S163" i="5"/>
  <c r="S169" i="5" s="1"/>
  <c r="E21" i="4" s="1"/>
  <c r="M163" i="5"/>
  <c r="L163" i="5"/>
  <c r="I163" i="5"/>
  <c r="V160" i="5"/>
  <c r="K159" i="5"/>
  <c r="J159" i="5"/>
  <c r="S159" i="5"/>
  <c r="M159" i="5"/>
  <c r="L159" i="5"/>
  <c r="I159" i="5"/>
  <c r="Z159" i="5" s="1"/>
  <c r="K158" i="5"/>
  <c r="J158" i="5"/>
  <c r="S158" i="5"/>
  <c r="M158" i="5"/>
  <c r="L158" i="5"/>
  <c r="I158" i="5"/>
  <c r="Z158" i="5" s="1"/>
  <c r="K157" i="5"/>
  <c r="J157" i="5"/>
  <c r="S157" i="5"/>
  <c r="M157" i="5"/>
  <c r="L157" i="5"/>
  <c r="I157" i="5"/>
  <c r="Z157" i="5" s="1"/>
  <c r="K156" i="5"/>
  <c r="J156" i="5"/>
  <c r="M156" i="5"/>
  <c r="L156" i="5"/>
  <c r="I156" i="5"/>
  <c r="Z156" i="5" s="1"/>
  <c r="K155" i="5"/>
  <c r="J155" i="5"/>
  <c r="S155" i="5"/>
  <c r="M155" i="5"/>
  <c r="L155" i="5"/>
  <c r="I155" i="5"/>
  <c r="Z155" i="5" s="1"/>
  <c r="K154" i="5"/>
  <c r="J154" i="5"/>
  <c r="S154" i="5"/>
  <c r="M154" i="5"/>
  <c r="L154" i="5"/>
  <c r="I154" i="5"/>
  <c r="Z154" i="5" s="1"/>
  <c r="K153" i="5"/>
  <c r="J153" i="5"/>
  <c r="S153" i="5"/>
  <c r="M153" i="5"/>
  <c r="L153" i="5"/>
  <c r="I153" i="5"/>
  <c r="Z153" i="5" s="1"/>
  <c r="K152" i="5"/>
  <c r="J152" i="5"/>
  <c r="S152" i="5"/>
  <c r="M152" i="5"/>
  <c r="L152" i="5"/>
  <c r="I152" i="5"/>
  <c r="Z152" i="5" s="1"/>
  <c r="K151" i="5"/>
  <c r="J151" i="5"/>
  <c r="S151" i="5"/>
  <c r="M151" i="5"/>
  <c r="L151" i="5"/>
  <c r="I151" i="5"/>
  <c r="Z151" i="5" s="1"/>
  <c r="K150" i="5"/>
  <c r="J150" i="5"/>
  <c r="M150" i="5"/>
  <c r="L150" i="5"/>
  <c r="I150" i="5"/>
  <c r="Z150" i="5" s="1"/>
  <c r="K149" i="5"/>
  <c r="J149" i="5"/>
  <c r="M149" i="5"/>
  <c r="L149" i="5"/>
  <c r="I149" i="5"/>
  <c r="Z149" i="5" s="1"/>
  <c r="K148" i="5"/>
  <c r="J148" i="5"/>
  <c r="S148" i="5"/>
  <c r="M148" i="5"/>
  <c r="L148" i="5"/>
  <c r="I148" i="5"/>
  <c r="Z148" i="5" s="1"/>
  <c r="K147" i="5"/>
  <c r="J147" i="5"/>
  <c r="M147" i="5"/>
  <c r="L147" i="5"/>
  <c r="I147" i="5"/>
  <c r="Z147" i="5" s="1"/>
  <c r="K146" i="5"/>
  <c r="J146" i="5"/>
  <c r="S146" i="5"/>
  <c r="M146" i="5"/>
  <c r="L146" i="5"/>
  <c r="I146" i="5"/>
  <c r="Z146" i="5" s="1"/>
  <c r="K145" i="5"/>
  <c r="J145" i="5"/>
  <c r="S145" i="5"/>
  <c r="M145" i="5"/>
  <c r="L145" i="5"/>
  <c r="I145" i="5"/>
  <c r="Z145" i="5" s="1"/>
  <c r="K144" i="5"/>
  <c r="J144" i="5"/>
  <c r="M144" i="5"/>
  <c r="L144" i="5"/>
  <c r="I144" i="5"/>
  <c r="Z144" i="5" s="1"/>
  <c r="K143" i="5"/>
  <c r="J143" i="5"/>
  <c r="M143" i="5"/>
  <c r="L143" i="5"/>
  <c r="I143" i="5"/>
  <c r="K142" i="5"/>
  <c r="J142" i="5"/>
  <c r="M142" i="5"/>
  <c r="L142" i="5"/>
  <c r="I142" i="5"/>
  <c r="S136" i="5"/>
  <c r="E16" i="4" s="1"/>
  <c r="V136" i="5"/>
  <c r="F16" i="4" s="1"/>
  <c r="K135" i="5"/>
  <c r="J135" i="5"/>
  <c r="M135" i="5"/>
  <c r="H136" i="5" s="1"/>
  <c r="L135" i="5"/>
  <c r="G136" i="5" s="1"/>
  <c r="I135" i="5"/>
  <c r="I136" i="5" s="1"/>
  <c r="D16" i="4" s="1"/>
  <c r="S132" i="5"/>
  <c r="E15" i="4" s="1"/>
  <c r="K131" i="5"/>
  <c r="J131" i="5"/>
  <c r="V131" i="5"/>
  <c r="M131" i="5"/>
  <c r="L131" i="5"/>
  <c r="I131" i="5"/>
  <c r="Z131" i="5" s="1"/>
  <c r="K130" i="5"/>
  <c r="J130" i="5"/>
  <c r="V130" i="5"/>
  <c r="M130" i="5"/>
  <c r="L130" i="5"/>
  <c r="I130" i="5"/>
  <c r="Z130" i="5" s="1"/>
  <c r="K129" i="5"/>
  <c r="J129" i="5"/>
  <c r="V129" i="5"/>
  <c r="M129" i="5"/>
  <c r="L129" i="5"/>
  <c r="I129" i="5"/>
  <c r="Z129" i="5" s="1"/>
  <c r="K128" i="5"/>
  <c r="J128" i="5"/>
  <c r="V128" i="5"/>
  <c r="M128" i="5"/>
  <c r="L128" i="5"/>
  <c r="I128" i="5"/>
  <c r="K127" i="5"/>
  <c r="J127" i="5"/>
  <c r="V127" i="5"/>
  <c r="M127" i="5"/>
  <c r="L127" i="5"/>
  <c r="I127" i="5"/>
  <c r="Z127" i="5" s="1"/>
  <c r="K126" i="5"/>
  <c r="J126" i="5"/>
  <c r="V126" i="5"/>
  <c r="M126" i="5"/>
  <c r="L126" i="5"/>
  <c r="I126" i="5"/>
  <c r="Z126" i="5" s="1"/>
  <c r="K125" i="5"/>
  <c r="J125" i="5"/>
  <c r="V125" i="5"/>
  <c r="M125" i="5"/>
  <c r="L125" i="5"/>
  <c r="I125" i="5"/>
  <c r="Z125" i="5" s="1"/>
  <c r="V122" i="5"/>
  <c r="F14" i="4" s="1"/>
  <c r="K121" i="5"/>
  <c r="J121" i="5"/>
  <c r="S121" i="5"/>
  <c r="M121" i="5"/>
  <c r="L121" i="5"/>
  <c r="I121" i="5"/>
  <c r="Z121" i="5" s="1"/>
  <c r="K120" i="5"/>
  <c r="J120" i="5"/>
  <c r="S120" i="5"/>
  <c r="M120" i="5"/>
  <c r="L120" i="5"/>
  <c r="I120" i="5"/>
  <c r="Z120" i="5" s="1"/>
  <c r="K119" i="5"/>
  <c r="J119" i="5"/>
  <c r="S119" i="5"/>
  <c r="M119" i="5"/>
  <c r="L119" i="5"/>
  <c r="I119" i="5"/>
  <c r="Z119" i="5" s="1"/>
  <c r="K118" i="5"/>
  <c r="J118" i="5"/>
  <c r="S118" i="5"/>
  <c r="M118" i="5"/>
  <c r="L118" i="5"/>
  <c r="I118" i="5"/>
  <c r="Z118" i="5" s="1"/>
  <c r="K117" i="5"/>
  <c r="J117" i="5"/>
  <c r="S117" i="5"/>
  <c r="M117" i="5"/>
  <c r="L117" i="5"/>
  <c r="I117" i="5"/>
  <c r="Z117" i="5" s="1"/>
  <c r="K116" i="5"/>
  <c r="J116" i="5"/>
  <c r="S116" i="5"/>
  <c r="M116" i="5"/>
  <c r="L116" i="5"/>
  <c r="I116" i="5"/>
  <c r="Z116" i="5" s="1"/>
  <c r="K115" i="5"/>
  <c r="J115" i="5"/>
  <c r="S115" i="5"/>
  <c r="M115" i="5"/>
  <c r="L115" i="5"/>
  <c r="I115" i="5"/>
  <c r="Z115" i="5" s="1"/>
  <c r="K114" i="5"/>
  <c r="J114" i="5"/>
  <c r="S114" i="5"/>
  <c r="M114" i="5"/>
  <c r="L114" i="5"/>
  <c r="I114" i="5"/>
  <c r="Z114" i="5" s="1"/>
  <c r="K113" i="5"/>
  <c r="J113" i="5"/>
  <c r="S113" i="5"/>
  <c r="M113" i="5"/>
  <c r="L113" i="5"/>
  <c r="I113" i="5"/>
  <c r="Z113" i="5" s="1"/>
  <c r="K112" i="5"/>
  <c r="J112" i="5"/>
  <c r="S112" i="5"/>
  <c r="M112" i="5"/>
  <c r="L112" i="5"/>
  <c r="I112" i="5"/>
  <c r="Z112" i="5" s="1"/>
  <c r="K111" i="5"/>
  <c r="J111" i="5"/>
  <c r="S111" i="5"/>
  <c r="M111" i="5"/>
  <c r="L111" i="5"/>
  <c r="I111" i="5"/>
  <c r="Z111" i="5" s="1"/>
  <c r="K110" i="5"/>
  <c r="J110" i="5"/>
  <c r="S110" i="5"/>
  <c r="M110" i="5"/>
  <c r="L110" i="5"/>
  <c r="I110" i="5"/>
  <c r="Z110" i="5" s="1"/>
  <c r="K109" i="5"/>
  <c r="J109" i="5"/>
  <c r="S109" i="5"/>
  <c r="M109" i="5"/>
  <c r="L109" i="5"/>
  <c r="I109" i="5"/>
  <c r="Z109" i="5" s="1"/>
  <c r="K108" i="5"/>
  <c r="J108" i="5"/>
  <c r="S108" i="5"/>
  <c r="M108" i="5"/>
  <c r="L108" i="5"/>
  <c r="I108" i="5"/>
  <c r="Z108" i="5" s="1"/>
  <c r="K107" i="5"/>
  <c r="J107" i="5"/>
  <c r="S107" i="5"/>
  <c r="M107" i="5"/>
  <c r="L107" i="5"/>
  <c r="I107" i="5"/>
  <c r="Z107" i="5" s="1"/>
  <c r="K106" i="5"/>
  <c r="J106" i="5"/>
  <c r="S106" i="5"/>
  <c r="M106" i="5"/>
  <c r="L106" i="5"/>
  <c r="I106" i="5"/>
  <c r="Z106" i="5" s="1"/>
  <c r="K105" i="5"/>
  <c r="J105" i="5"/>
  <c r="S105" i="5"/>
  <c r="M105" i="5"/>
  <c r="L105" i="5"/>
  <c r="I105" i="5"/>
  <c r="Z105" i="5" s="1"/>
  <c r="K104" i="5"/>
  <c r="J104" i="5"/>
  <c r="S104" i="5"/>
  <c r="M104" i="5"/>
  <c r="L104" i="5"/>
  <c r="I104" i="5"/>
  <c r="Z104" i="5" s="1"/>
  <c r="K103" i="5"/>
  <c r="J103" i="5"/>
  <c r="S103" i="5"/>
  <c r="M103" i="5"/>
  <c r="L103" i="5"/>
  <c r="I103" i="5"/>
  <c r="Z103" i="5" s="1"/>
  <c r="K102" i="5"/>
  <c r="J102" i="5"/>
  <c r="S102" i="5"/>
  <c r="M102" i="5"/>
  <c r="L102" i="5"/>
  <c r="I102" i="5"/>
  <c r="Z102" i="5" s="1"/>
  <c r="K101" i="5"/>
  <c r="J101" i="5"/>
  <c r="S101" i="5"/>
  <c r="M101" i="5"/>
  <c r="L101" i="5"/>
  <c r="I101" i="5"/>
  <c r="Z101" i="5" s="1"/>
  <c r="K100" i="5"/>
  <c r="J100" i="5"/>
  <c r="S100" i="5"/>
  <c r="M100" i="5"/>
  <c r="L100" i="5"/>
  <c r="I100" i="5"/>
  <c r="Z100" i="5" s="1"/>
  <c r="K99" i="5"/>
  <c r="J99" i="5"/>
  <c r="S99" i="5"/>
  <c r="M99" i="5"/>
  <c r="L99" i="5"/>
  <c r="I99" i="5"/>
  <c r="Z99" i="5" s="1"/>
  <c r="K98" i="5"/>
  <c r="J98" i="5"/>
  <c r="S98" i="5"/>
  <c r="M98" i="5"/>
  <c r="L98" i="5"/>
  <c r="I98" i="5"/>
  <c r="Z98" i="5" s="1"/>
  <c r="K97" i="5"/>
  <c r="J97" i="5"/>
  <c r="S97" i="5"/>
  <c r="M97" i="5"/>
  <c r="L97" i="5"/>
  <c r="I97" i="5"/>
  <c r="K96" i="5"/>
  <c r="J96" i="5"/>
  <c r="S96" i="5"/>
  <c r="M96" i="5"/>
  <c r="L96" i="5"/>
  <c r="I96" i="5"/>
  <c r="Z96" i="5" s="1"/>
  <c r="K95" i="5"/>
  <c r="J95" i="5"/>
  <c r="S95" i="5"/>
  <c r="M95" i="5"/>
  <c r="L95" i="5"/>
  <c r="I95" i="5"/>
  <c r="Z95" i="5" s="1"/>
  <c r="K94" i="5"/>
  <c r="J94" i="5"/>
  <c r="S94" i="5"/>
  <c r="M94" i="5"/>
  <c r="L94" i="5"/>
  <c r="I94" i="5"/>
  <c r="Z94" i="5" s="1"/>
  <c r="K93" i="5"/>
  <c r="J93" i="5"/>
  <c r="S93" i="5"/>
  <c r="M93" i="5"/>
  <c r="L93" i="5"/>
  <c r="I93" i="5"/>
  <c r="Z93" i="5" s="1"/>
  <c r="K92" i="5"/>
  <c r="J92" i="5"/>
  <c r="S92" i="5"/>
  <c r="M92" i="5"/>
  <c r="L92" i="5"/>
  <c r="I92" i="5"/>
  <c r="Z92" i="5" s="1"/>
  <c r="K91" i="5"/>
  <c r="J91" i="5"/>
  <c r="S91" i="5"/>
  <c r="M91" i="5"/>
  <c r="L91" i="5"/>
  <c r="I91" i="5"/>
  <c r="Z91" i="5" s="1"/>
  <c r="K90" i="5"/>
  <c r="J90" i="5"/>
  <c r="S90" i="5"/>
  <c r="M90" i="5"/>
  <c r="L90" i="5"/>
  <c r="I90" i="5"/>
  <c r="Z90" i="5" s="1"/>
  <c r="K89" i="5"/>
  <c r="J89" i="5"/>
  <c r="S89" i="5"/>
  <c r="M89" i="5"/>
  <c r="L89" i="5"/>
  <c r="I89" i="5"/>
  <c r="Z89" i="5" s="1"/>
  <c r="K88" i="5"/>
  <c r="J88" i="5"/>
  <c r="S88" i="5"/>
  <c r="M88" i="5"/>
  <c r="L88" i="5"/>
  <c r="I88" i="5"/>
  <c r="Z88" i="5" s="1"/>
  <c r="K87" i="5"/>
  <c r="J87" i="5"/>
  <c r="S87" i="5"/>
  <c r="M87" i="5"/>
  <c r="L87" i="5"/>
  <c r="I87" i="5"/>
  <c r="Z87" i="5" s="1"/>
  <c r="K86" i="5"/>
  <c r="J86" i="5"/>
  <c r="S86" i="5"/>
  <c r="M86" i="5"/>
  <c r="L86" i="5"/>
  <c r="I86" i="5"/>
  <c r="Z86" i="5" s="1"/>
  <c r="K85" i="5"/>
  <c r="J85" i="5"/>
  <c r="S85" i="5"/>
  <c r="M85" i="5"/>
  <c r="L85" i="5"/>
  <c r="I85" i="5"/>
  <c r="Z85" i="5" s="1"/>
  <c r="K84" i="5"/>
  <c r="J84" i="5"/>
  <c r="S84" i="5"/>
  <c r="M84" i="5"/>
  <c r="L84" i="5"/>
  <c r="I84" i="5"/>
  <c r="Z84" i="5" s="1"/>
  <c r="K83" i="5"/>
  <c r="J83" i="5"/>
  <c r="S83" i="5"/>
  <c r="M83" i="5"/>
  <c r="L83" i="5"/>
  <c r="I83" i="5"/>
  <c r="Z83" i="5" s="1"/>
  <c r="K82" i="5"/>
  <c r="J82" i="5"/>
  <c r="S82" i="5"/>
  <c r="M82" i="5"/>
  <c r="L82" i="5"/>
  <c r="I82" i="5"/>
  <c r="Z82" i="5" s="1"/>
  <c r="K81" i="5"/>
  <c r="J81" i="5"/>
  <c r="S81" i="5"/>
  <c r="M81" i="5"/>
  <c r="L81" i="5"/>
  <c r="I81" i="5"/>
  <c r="Z81" i="5" s="1"/>
  <c r="K80" i="5"/>
  <c r="J80" i="5"/>
  <c r="S80" i="5"/>
  <c r="M80" i="5"/>
  <c r="L80" i="5"/>
  <c r="I80" i="5"/>
  <c r="Z80" i="5" s="1"/>
  <c r="K79" i="5"/>
  <c r="J79" i="5"/>
  <c r="S79" i="5"/>
  <c r="M79" i="5"/>
  <c r="L79" i="5"/>
  <c r="I79" i="5"/>
  <c r="Z79" i="5" s="1"/>
  <c r="K78" i="5"/>
  <c r="J78" i="5"/>
  <c r="S78" i="5"/>
  <c r="M78" i="5"/>
  <c r="L78" i="5"/>
  <c r="I78" i="5"/>
  <c r="Z78" i="5" s="1"/>
  <c r="K77" i="5"/>
  <c r="J77" i="5"/>
  <c r="S77" i="5"/>
  <c r="M77" i="5"/>
  <c r="L77" i="5"/>
  <c r="I77" i="5"/>
  <c r="Z77" i="5" s="1"/>
  <c r="K76" i="5"/>
  <c r="J76" i="5"/>
  <c r="S76" i="5"/>
  <c r="M76" i="5"/>
  <c r="L76" i="5"/>
  <c r="I76" i="5"/>
  <c r="Z76" i="5" s="1"/>
  <c r="K75" i="5"/>
  <c r="J75" i="5"/>
  <c r="S75" i="5"/>
  <c r="M75" i="5"/>
  <c r="L75" i="5"/>
  <c r="I75" i="5"/>
  <c r="Z75" i="5" s="1"/>
  <c r="K74" i="5"/>
  <c r="J74" i="5"/>
  <c r="S74" i="5"/>
  <c r="M74" i="5"/>
  <c r="L74" i="5"/>
  <c r="I74" i="5"/>
  <c r="Z74" i="5" s="1"/>
  <c r="K73" i="5"/>
  <c r="J73" i="5"/>
  <c r="S73" i="5"/>
  <c r="M73" i="5"/>
  <c r="L73" i="5"/>
  <c r="I73" i="5"/>
  <c r="Z73" i="5" s="1"/>
  <c r="K72" i="5"/>
  <c r="J72" i="5"/>
  <c r="S72" i="5"/>
  <c r="M72" i="5"/>
  <c r="L72" i="5"/>
  <c r="I72" i="5"/>
  <c r="Z72" i="5" s="1"/>
  <c r="K71" i="5"/>
  <c r="J71" i="5"/>
  <c r="S71" i="5"/>
  <c r="M71" i="5"/>
  <c r="L71" i="5"/>
  <c r="I71" i="5"/>
  <c r="Z71" i="5" s="1"/>
  <c r="K70" i="5"/>
  <c r="J70" i="5"/>
  <c r="S70" i="5"/>
  <c r="M70" i="5"/>
  <c r="L70" i="5"/>
  <c r="I70" i="5"/>
  <c r="Z70" i="5" s="1"/>
  <c r="K69" i="5"/>
  <c r="J69" i="5"/>
  <c r="S69" i="5"/>
  <c r="M69" i="5"/>
  <c r="L69" i="5"/>
  <c r="I69" i="5"/>
  <c r="Z69" i="5" s="1"/>
  <c r="K68" i="5"/>
  <c r="J68" i="5"/>
  <c r="S68" i="5"/>
  <c r="M68" i="5"/>
  <c r="L68" i="5"/>
  <c r="I68" i="5"/>
  <c r="Z68" i="5" s="1"/>
  <c r="K67" i="5"/>
  <c r="J67" i="5"/>
  <c r="S67" i="5"/>
  <c r="M67" i="5"/>
  <c r="L67" i="5"/>
  <c r="I67" i="5"/>
  <c r="Z67" i="5" s="1"/>
  <c r="K66" i="5"/>
  <c r="J66" i="5"/>
  <c r="S66" i="5"/>
  <c r="M66" i="5"/>
  <c r="L66" i="5"/>
  <c r="I66" i="5"/>
  <c r="Z66" i="5" s="1"/>
  <c r="K65" i="5"/>
  <c r="J65" i="5"/>
  <c r="S65" i="5"/>
  <c r="M65" i="5"/>
  <c r="L65" i="5"/>
  <c r="I65" i="5"/>
  <c r="Z65" i="5" s="1"/>
  <c r="K64" i="5"/>
  <c r="J64" i="5"/>
  <c r="S64" i="5"/>
  <c r="M64" i="5"/>
  <c r="L64" i="5"/>
  <c r="I64" i="5"/>
  <c r="Z64" i="5" s="1"/>
  <c r="K63" i="5"/>
  <c r="J63" i="5"/>
  <c r="S63" i="5"/>
  <c r="M63" i="5"/>
  <c r="L63" i="5"/>
  <c r="I63" i="5"/>
  <c r="Z63" i="5" s="1"/>
  <c r="K62" i="5"/>
  <c r="J62" i="5"/>
  <c r="S62" i="5"/>
  <c r="M62" i="5"/>
  <c r="L62" i="5"/>
  <c r="I62" i="5"/>
  <c r="Z62" i="5" s="1"/>
  <c r="K61" i="5"/>
  <c r="J61" i="5"/>
  <c r="S61" i="5"/>
  <c r="M61" i="5"/>
  <c r="L61" i="5"/>
  <c r="I61" i="5"/>
  <c r="Z61" i="5" s="1"/>
  <c r="K60" i="5"/>
  <c r="J60" i="5"/>
  <c r="S60" i="5"/>
  <c r="M60" i="5"/>
  <c r="L60" i="5"/>
  <c r="I60" i="5"/>
  <c r="Z60" i="5" s="1"/>
  <c r="K59" i="5"/>
  <c r="J59" i="5"/>
  <c r="S59" i="5"/>
  <c r="M59" i="5"/>
  <c r="L59" i="5"/>
  <c r="I59" i="5"/>
  <c r="Z59" i="5" s="1"/>
  <c r="K58" i="5"/>
  <c r="J58" i="5"/>
  <c r="S58" i="5"/>
  <c r="M58" i="5"/>
  <c r="L58" i="5"/>
  <c r="I58" i="5"/>
  <c r="Z58" i="5" s="1"/>
  <c r="K57" i="5"/>
  <c r="J57" i="5"/>
  <c r="S57" i="5"/>
  <c r="M57" i="5"/>
  <c r="L57" i="5"/>
  <c r="I57" i="5"/>
  <c r="Z57" i="5" s="1"/>
  <c r="K56" i="5"/>
  <c r="J56" i="5"/>
  <c r="S56" i="5"/>
  <c r="M56" i="5"/>
  <c r="L56" i="5"/>
  <c r="I56" i="5"/>
  <c r="Z56" i="5" s="1"/>
  <c r="K55" i="5"/>
  <c r="J55" i="5"/>
  <c r="S55" i="5"/>
  <c r="M55" i="5"/>
  <c r="L55" i="5"/>
  <c r="I55" i="5"/>
  <c r="Z55" i="5" s="1"/>
  <c r="K54" i="5"/>
  <c r="J54" i="5"/>
  <c r="S54" i="5"/>
  <c r="M54" i="5"/>
  <c r="L54" i="5"/>
  <c r="I54" i="5"/>
  <c r="Z54" i="5" s="1"/>
  <c r="K53" i="5"/>
  <c r="J53" i="5"/>
  <c r="S53" i="5"/>
  <c r="M53" i="5"/>
  <c r="L53" i="5"/>
  <c r="I53" i="5"/>
  <c r="V50" i="5"/>
  <c r="F13" i="4" s="1"/>
  <c r="K49" i="5"/>
  <c r="J49" i="5"/>
  <c r="S49" i="5"/>
  <c r="M49" i="5"/>
  <c r="L49" i="5"/>
  <c r="I49" i="5"/>
  <c r="Z49" i="5" s="1"/>
  <c r="K48" i="5"/>
  <c r="J48" i="5"/>
  <c r="S48" i="5"/>
  <c r="M48" i="5"/>
  <c r="L48" i="5"/>
  <c r="I48" i="5"/>
  <c r="Z48" i="5" s="1"/>
  <c r="K47" i="5"/>
  <c r="J47" i="5"/>
  <c r="S47" i="5"/>
  <c r="M47" i="5"/>
  <c r="L47" i="5"/>
  <c r="I47" i="5"/>
  <c r="Z47" i="5" s="1"/>
  <c r="K46" i="5"/>
  <c r="J46" i="5"/>
  <c r="S46" i="5"/>
  <c r="M46" i="5"/>
  <c r="L46" i="5"/>
  <c r="I46" i="5"/>
  <c r="K45" i="5"/>
  <c r="J45" i="5"/>
  <c r="S45" i="5"/>
  <c r="M45" i="5"/>
  <c r="L45" i="5"/>
  <c r="I45" i="5"/>
  <c r="Z45" i="5" s="1"/>
  <c r="K44" i="5"/>
  <c r="J44" i="5"/>
  <c r="S44" i="5"/>
  <c r="M44" i="5"/>
  <c r="L44" i="5"/>
  <c r="I44" i="5"/>
  <c r="Z44" i="5" s="1"/>
  <c r="V41" i="5"/>
  <c r="F12" i="4" s="1"/>
  <c r="K40" i="5"/>
  <c r="J40" i="5"/>
  <c r="S40" i="5"/>
  <c r="M40" i="5"/>
  <c r="L40" i="5"/>
  <c r="I40" i="5"/>
  <c r="Z40" i="5" s="1"/>
  <c r="K39" i="5"/>
  <c r="J39" i="5"/>
  <c r="S39" i="5"/>
  <c r="M39" i="5"/>
  <c r="L39" i="5"/>
  <c r="I39" i="5"/>
  <c r="Z39" i="5" s="1"/>
  <c r="K38" i="5"/>
  <c r="J38" i="5"/>
  <c r="S38" i="5"/>
  <c r="M38" i="5"/>
  <c r="L38" i="5"/>
  <c r="I38" i="5"/>
  <c r="Z38" i="5" s="1"/>
  <c r="K37" i="5"/>
  <c r="J37" i="5"/>
  <c r="S37" i="5"/>
  <c r="M37" i="5"/>
  <c r="L37" i="5"/>
  <c r="I37" i="5"/>
  <c r="Z37" i="5" s="1"/>
  <c r="K36" i="5"/>
  <c r="J36" i="5"/>
  <c r="S36" i="5"/>
  <c r="M36" i="5"/>
  <c r="L36" i="5"/>
  <c r="I36" i="5"/>
  <c r="Z36" i="5" s="1"/>
  <c r="K35" i="5"/>
  <c r="J35" i="5"/>
  <c r="S35" i="5"/>
  <c r="M35" i="5"/>
  <c r="L35" i="5"/>
  <c r="I35" i="5"/>
  <c r="Z35" i="5" s="1"/>
  <c r="K34" i="5"/>
  <c r="J34" i="5"/>
  <c r="S34" i="5"/>
  <c r="M34" i="5"/>
  <c r="L34" i="5"/>
  <c r="I34" i="5"/>
  <c r="Z34" i="5" s="1"/>
  <c r="K33" i="5"/>
  <c r="J33" i="5"/>
  <c r="S33" i="5"/>
  <c r="M33" i="5"/>
  <c r="L33" i="5"/>
  <c r="I33" i="5"/>
  <c r="Z33" i="5" s="1"/>
  <c r="K32" i="5"/>
  <c r="J32" i="5"/>
  <c r="S32" i="5"/>
  <c r="M32" i="5"/>
  <c r="L32" i="5"/>
  <c r="I32" i="5"/>
  <c r="Z32" i="5" s="1"/>
  <c r="K31" i="5"/>
  <c r="J31" i="5"/>
  <c r="S31" i="5"/>
  <c r="M31" i="5"/>
  <c r="L31" i="5"/>
  <c r="I31" i="5"/>
  <c r="Z31" i="5" s="1"/>
  <c r="K30" i="5"/>
  <c r="J30" i="5"/>
  <c r="S30" i="5"/>
  <c r="M30" i="5"/>
  <c r="L30" i="5"/>
  <c r="I30" i="5"/>
  <c r="Z30" i="5" s="1"/>
  <c r="K29" i="5"/>
  <c r="J29" i="5"/>
  <c r="S29" i="5"/>
  <c r="M29" i="5"/>
  <c r="L29" i="5"/>
  <c r="I29" i="5"/>
  <c r="Z29" i="5" s="1"/>
  <c r="K28" i="5"/>
  <c r="J28" i="5"/>
  <c r="S28" i="5"/>
  <c r="M28" i="5"/>
  <c r="L28" i="5"/>
  <c r="I28" i="5"/>
  <c r="Z28" i="5" s="1"/>
  <c r="K27" i="5"/>
  <c r="J27" i="5"/>
  <c r="S27" i="5"/>
  <c r="M27" i="5"/>
  <c r="L27" i="5"/>
  <c r="I27" i="5"/>
  <c r="Z27" i="5" s="1"/>
  <c r="K26" i="5"/>
  <c r="J26" i="5"/>
  <c r="S26" i="5"/>
  <c r="M26" i="5"/>
  <c r="L26" i="5"/>
  <c r="I26" i="5"/>
  <c r="Z26" i="5" s="1"/>
  <c r="K25" i="5"/>
  <c r="J25" i="5"/>
  <c r="S25" i="5"/>
  <c r="M25" i="5"/>
  <c r="L25" i="5"/>
  <c r="I25" i="5"/>
  <c r="Z25" i="5" s="1"/>
  <c r="K24" i="5"/>
  <c r="J24" i="5"/>
  <c r="S24" i="5"/>
  <c r="M24" i="5"/>
  <c r="L24" i="5"/>
  <c r="I24" i="5"/>
  <c r="Z24" i="5" s="1"/>
  <c r="K23" i="5"/>
  <c r="J23" i="5"/>
  <c r="S23" i="5"/>
  <c r="M23" i="5"/>
  <c r="L23" i="5"/>
  <c r="I23" i="5"/>
  <c r="Z23" i="5" s="1"/>
  <c r="K22" i="5"/>
  <c r="J22" i="5"/>
  <c r="S22" i="5"/>
  <c r="M22" i="5"/>
  <c r="L22" i="5"/>
  <c r="I22" i="5"/>
  <c r="Z22" i="5" s="1"/>
  <c r="K21" i="5"/>
  <c r="J21" i="5"/>
  <c r="S21" i="5"/>
  <c r="M21" i="5"/>
  <c r="L21" i="5"/>
  <c r="I21" i="5"/>
  <c r="Z21" i="5" s="1"/>
  <c r="K20" i="5"/>
  <c r="J20" i="5"/>
  <c r="S20" i="5"/>
  <c r="M20" i="5"/>
  <c r="L20" i="5"/>
  <c r="I20" i="5"/>
  <c r="Z20" i="5" s="1"/>
  <c r="K19" i="5"/>
  <c r="J19" i="5"/>
  <c r="S19" i="5"/>
  <c r="M19" i="5"/>
  <c r="L19" i="5"/>
  <c r="I19" i="5"/>
  <c r="Z19" i="5" s="1"/>
  <c r="K18" i="5"/>
  <c r="J18" i="5"/>
  <c r="S18" i="5"/>
  <c r="M18" i="5"/>
  <c r="L18" i="5"/>
  <c r="I18" i="5"/>
  <c r="S15" i="5"/>
  <c r="E11" i="4" s="1"/>
  <c r="V15" i="5"/>
  <c r="F11" i="4" s="1"/>
  <c r="K14" i="5"/>
  <c r="J14" i="5"/>
  <c r="M14" i="5"/>
  <c r="L14" i="5"/>
  <c r="I14" i="5"/>
  <c r="Z14" i="5" s="1"/>
  <c r="K13" i="5"/>
  <c r="J13" i="5"/>
  <c r="M13" i="5"/>
  <c r="L13" i="5"/>
  <c r="I13" i="5"/>
  <c r="Z13" i="5" s="1"/>
  <c r="K12" i="5"/>
  <c r="J12" i="5"/>
  <c r="M12" i="5"/>
  <c r="L12" i="5"/>
  <c r="I12" i="5"/>
  <c r="Z12" i="5" s="1"/>
  <c r="K11" i="5"/>
  <c r="K299" i="5" s="1"/>
  <c r="K7" i="1" s="1"/>
  <c r="J11" i="5"/>
  <c r="M11" i="5"/>
  <c r="L11" i="5"/>
  <c r="I11" i="5"/>
  <c r="Z11" i="5" s="1"/>
  <c r="M231" i="5" l="1"/>
  <c r="C25" i="4" s="1"/>
  <c r="L27" i="14"/>
  <c r="B12" i="13" s="1"/>
  <c r="M132" i="5"/>
  <c r="C15" i="4" s="1"/>
  <c r="L296" i="5"/>
  <c r="B31" i="4" s="1"/>
  <c r="S296" i="5"/>
  <c r="E31" i="4" s="1"/>
  <c r="V231" i="5"/>
  <c r="F25" i="4" s="1"/>
  <c r="I30" i="15"/>
  <c r="J30" i="15" s="1"/>
  <c r="H41" i="5"/>
  <c r="V132" i="5"/>
  <c r="F15" i="4" s="1"/>
  <c r="H169" i="5"/>
  <c r="G188" i="5"/>
  <c r="I208" i="5"/>
  <c r="D23" i="4" s="1"/>
  <c r="G217" i="5"/>
  <c r="H257" i="5"/>
  <c r="L265" i="5"/>
  <c r="B28" i="4" s="1"/>
  <c r="S265" i="5"/>
  <c r="E28" i="4" s="1"/>
  <c r="H272" i="5"/>
  <c r="I279" i="5"/>
  <c r="D30" i="4" s="1"/>
  <c r="K57" i="11"/>
  <c r="K9" i="1" s="1"/>
  <c r="H54" i="11"/>
  <c r="F11" i="19"/>
  <c r="L15" i="5"/>
  <c r="B11" i="4" s="1"/>
  <c r="G65" i="14"/>
  <c r="H65" i="14"/>
  <c r="M50" i="5"/>
  <c r="C13" i="4" s="1"/>
  <c r="G122" i="5"/>
  <c r="L208" i="5"/>
  <c r="B23" i="4" s="1"/>
  <c r="M217" i="5"/>
  <c r="C24" i="4" s="1"/>
  <c r="I265" i="5"/>
  <c r="D28" i="4" s="1"/>
  <c r="L272" i="5"/>
  <c r="B29" i="4" s="1"/>
  <c r="S272" i="5"/>
  <c r="E29" i="4" s="1"/>
  <c r="H296" i="5"/>
  <c r="I30" i="6"/>
  <c r="J30" i="6" s="1"/>
  <c r="L45" i="11"/>
  <c r="B12" i="10" s="1"/>
  <c r="S45" i="11"/>
  <c r="E12" i="10" s="1"/>
  <c r="I49" i="11"/>
  <c r="D13" i="10" s="1"/>
  <c r="L14" i="14"/>
  <c r="B11" i="13" s="1"/>
  <c r="K76" i="14"/>
  <c r="K10" i="1" s="1"/>
  <c r="M27" i="14"/>
  <c r="C12" i="13" s="1"/>
  <c r="I35" i="14"/>
  <c r="D13" i="13" s="1"/>
  <c r="J20" i="18"/>
  <c r="E12" i="1"/>
  <c r="V19" i="20"/>
  <c r="F14" i="19" s="1"/>
  <c r="F12" i="19"/>
  <c r="S257" i="5"/>
  <c r="E27" i="4" s="1"/>
  <c r="I30" i="3"/>
  <c r="J30" i="3" s="1"/>
  <c r="L22" i="11"/>
  <c r="B11" i="10" s="1"/>
  <c r="H122" i="5"/>
  <c r="L136" i="5"/>
  <c r="B16" i="4" s="1"/>
  <c r="I160" i="5"/>
  <c r="D20" i="4" s="1"/>
  <c r="F20" i="4"/>
  <c r="M188" i="5"/>
  <c r="C22" i="4" s="1"/>
  <c r="G231" i="5"/>
  <c r="M54" i="11"/>
  <c r="C14" i="10" s="1"/>
  <c r="L47" i="14"/>
  <c r="B14" i="13" s="1"/>
  <c r="I30" i="12"/>
  <c r="J30" i="12" s="1"/>
  <c r="Z191" i="5"/>
  <c r="G15" i="5"/>
  <c r="I41" i="5"/>
  <c r="D12" i="4" s="1"/>
  <c r="M41" i="5"/>
  <c r="C12" i="4" s="1"/>
  <c r="I50" i="5"/>
  <c r="D13" i="4" s="1"/>
  <c r="S122" i="5"/>
  <c r="E14" i="4" s="1"/>
  <c r="L122" i="5"/>
  <c r="B14" i="4" s="1"/>
  <c r="G132" i="5"/>
  <c r="M136" i="5"/>
  <c r="C16" i="4" s="1"/>
  <c r="I169" i="5"/>
  <c r="D21" i="4" s="1"/>
  <c r="H188" i="5"/>
  <c r="M208" i="5"/>
  <c r="C23" i="4" s="1"/>
  <c r="I217" i="5"/>
  <c r="D24" i="4" s="1"/>
  <c r="I231" i="5"/>
  <c r="D25" i="4" s="1"/>
  <c r="L235" i="5"/>
  <c r="B26" i="4" s="1"/>
  <c r="L257" i="5"/>
  <c r="B27" i="4" s="1"/>
  <c r="H265" i="5"/>
  <c r="L279" i="5"/>
  <c r="B30" i="4" s="1"/>
  <c r="S279" i="5"/>
  <c r="E30" i="4" s="1"/>
  <c r="I30" i="8"/>
  <c r="D19" i="7" s="1"/>
  <c r="G22" i="11"/>
  <c r="H45" i="11"/>
  <c r="I45" i="11"/>
  <c r="D12" i="10" s="1"/>
  <c r="I30" i="9"/>
  <c r="J30" i="9" s="1"/>
  <c r="G14" i="14"/>
  <c r="S27" i="14"/>
  <c r="E12" i="13" s="1"/>
  <c r="G35" i="14"/>
  <c r="L35" i="14"/>
  <c r="B13" i="13" s="1"/>
  <c r="M47" i="14"/>
  <c r="C14" i="13" s="1"/>
  <c r="K19" i="20"/>
  <c r="K12" i="1" s="1"/>
  <c r="H231" i="5"/>
  <c r="L41" i="5"/>
  <c r="B12" i="4" s="1"/>
  <c r="G50" i="5"/>
  <c r="S50" i="5"/>
  <c r="E13" i="4" s="1"/>
  <c r="I122" i="5"/>
  <c r="D14" i="4" s="1"/>
  <c r="I132" i="5"/>
  <c r="D15" i="4" s="1"/>
  <c r="S160" i="5"/>
  <c r="E20" i="4" s="1"/>
  <c r="L160" i="5"/>
  <c r="B20" i="4" s="1"/>
  <c r="G169" i="5"/>
  <c r="L169" i="5"/>
  <c r="B21" i="4" s="1"/>
  <c r="S208" i="5"/>
  <c r="E23" i="4" s="1"/>
  <c r="L217" i="5"/>
  <c r="B24" i="4" s="1"/>
  <c r="S217" i="5"/>
  <c r="E24" i="4" s="1"/>
  <c r="S231" i="5"/>
  <c r="E25" i="4" s="1"/>
  <c r="I257" i="5"/>
  <c r="D27" i="4" s="1"/>
  <c r="I272" i="5"/>
  <c r="D29" i="4" s="1"/>
  <c r="H279" i="5"/>
  <c r="I296" i="5"/>
  <c r="D31" i="4" s="1"/>
  <c r="K33" i="8"/>
  <c r="K8" i="1" s="1"/>
  <c r="M30" i="8"/>
  <c r="H32" i="8" s="1"/>
  <c r="M22" i="11"/>
  <c r="C11" i="10" s="1"/>
  <c r="G45" i="11"/>
  <c r="H49" i="11"/>
  <c r="L54" i="11"/>
  <c r="B14" i="10" s="1"/>
  <c r="H35" i="14"/>
  <c r="S47" i="14"/>
  <c r="E14" i="13" s="1"/>
  <c r="M65" i="14"/>
  <c r="C15" i="13" s="1"/>
  <c r="K26" i="17"/>
  <c r="K11" i="1" s="1"/>
  <c r="S23" i="17"/>
  <c r="E11" i="16" s="1"/>
  <c r="M16" i="20"/>
  <c r="C11" i="19" s="1"/>
  <c r="I16" i="20"/>
  <c r="D11" i="19" s="1"/>
  <c r="M18" i="20"/>
  <c r="C12" i="19" s="1"/>
  <c r="E16" i="18" s="1"/>
  <c r="G16" i="20"/>
  <c r="S18" i="20"/>
  <c r="E12" i="19" s="1"/>
  <c r="L16" i="20"/>
  <c r="B11" i="19" s="1"/>
  <c r="H16" i="20"/>
  <c r="H18" i="20"/>
  <c r="G23" i="17"/>
  <c r="Z13" i="17"/>
  <c r="Z26" i="17" s="1"/>
  <c r="J17" i="15" s="1"/>
  <c r="I23" i="17"/>
  <c r="D11" i="16" s="1"/>
  <c r="M23" i="17"/>
  <c r="L23" i="17"/>
  <c r="B11" i="16" s="1"/>
  <c r="H23" i="17"/>
  <c r="V25" i="17"/>
  <c r="F12" i="16" s="1"/>
  <c r="Z13" i="14"/>
  <c r="Z76" i="14" s="1"/>
  <c r="J17" i="12" s="1"/>
  <c r="G47" i="14"/>
  <c r="M14" i="14"/>
  <c r="C11" i="13" s="1"/>
  <c r="S14" i="14"/>
  <c r="E11" i="13" s="1"/>
  <c r="I27" i="14"/>
  <c r="D12" i="13" s="1"/>
  <c r="H27" i="14"/>
  <c r="Z30" i="14"/>
  <c r="M35" i="14"/>
  <c r="C13" i="13" s="1"/>
  <c r="I47" i="14"/>
  <c r="D14" i="13" s="1"/>
  <c r="H47" i="14"/>
  <c r="L65" i="14"/>
  <c r="B15" i="13" s="1"/>
  <c r="V67" i="14"/>
  <c r="F16" i="13" s="1"/>
  <c r="G73" i="14"/>
  <c r="S75" i="14"/>
  <c r="E20" i="13" s="1"/>
  <c r="I65" i="14"/>
  <c r="D15" i="13" s="1"/>
  <c r="I73" i="14"/>
  <c r="D19" i="13" s="1"/>
  <c r="M73" i="14"/>
  <c r="C19" i="13" s="1"/>
  <c r="I14" i="14"/>
  <c r="D11" i="13" s="1"/>
  <c r="H14" i="14"/>
  <c r="L73" i="14"/>
  <c r="B19" i="13" s="1"/>
  <c r="G27" i="14"/>
  <c r="F11" i="13"/>
  <c r="H73" i="14"/>
  <c r="S22" i="11"/>
  <c r="E11" i="10" s="1"/>
  <c r="L49" i="11"/>
  <c r="B13" i="10" s="1"/>
  <c r="G54" i="11"/>
  <c r="Z12" i="11"/>
  <c r="Z57" i="11" s="1"/>
  <c r="J17" i="9" s="1"/>
  <c r="M45" i="11"/>
  <c r="C12" i="10" s="1"/>
  <c r="I54" i="11"/>
  <c r="D14" i="10" s="1"/>
  <c r="I22" i="11"/>
  <c r="D11" i="10" s="1"/>
  <c r="H22" i="11"/>
  <c r="F11" i="10"/>
  <c r="Z26" i="11"/>
  <c r="V56" i="11"/>
  <c r="F15" i="10" s="1"/>
  <c r="Z33" i="8"/>
  <c r="J17" i="6" s="1"/>
  <c r="S14" i="8"/>
  <c r="E12" i="7" s="1"/>
  <c r="I12" i="8"/>
  <c r="I14" i="8" s="1"/>
  <c r="D12" i="7" s="1"/>
  <c r="F16" i="6" s="1"/>
  <c r="H12" i="8"/>
  <c r="M23" i="8"/>
  <c r="C15" i="7" s="1"/>
  <c r="E15" i="7"/>
  <c r="G30" i="8"/>
  <c r="S32" i="8"/>
  <c r="E20" i="7" s="1"/>
  <c r="L23" i="8"/>
  <c r="B15" i="7" s="1"/>
  <c r="V25" i="8"/>
  <c r="F16" i="7" s="1"/>
  <c r="M12" i="8"/>
  <c r="C11" i="7" s="1"/>
  <c r="S12" i="8"/>
  <c r="E11" i="7" s="1"/>
  <c r="I23" i="8"/>
  <c r="D15" i="7" s="1"/>
  <c r="H23" i="8"/>
  <c r="L30" i="8"/>
  <c r="B19" i="7" s="1"/>
  <c r="F19" i="7"/>
  <c r="L12" i="8"/>
  <c r="V14" i="8"/>
  <c r="F12" i="7" s="1"/>
  <c r="G23" i="8"/>
  <c r="H30" i="8"/>
  <c r="Z46" i="5"/>
  <c r="H50" i="5"/>
  <c r="I188" i="5"/>
  <c r="D22" i="4" s="1"/>
  <c r="Z221" i="5"/>
  <c r="M265" i="5"/>
  <c r="C28" i="4" s="1"/>
  <c r="I15" i="5"/>
  <c r="I138" i="5" s="1"/>
  <c r="D17" i="4" s="1"/>
  <c r="F16" i="3" s="1"/>
  <c r="H15" i="5"/>
  <c r="Z18" i="5"/>
  <c r="G41" i="5"/>
  <c r="L50" i="5"/>
  <c r="B13" i="4" s="1"/>
  <c r="M122" i="5"/>
  <c r="C14" i="4" s="1"/>
  <c r="L132" i="5"/>
  <c r="B15" i="4" s="1"/>
  <c r="Z142" i="5"/>
  <c r="H160" i="5"/>
  <c r="Z163" i="5"/>
  <c r="M169" i="5"/>
  <c r="C21" i="4" s="1"/>
  <c r="L188" i="5"/>
  <c r="B22" i="4" s="1"/>
  <c r="H208" i="5"/>
  <c r="H217" i="5"/>
  <c r="L231" i="5"/>
  <c r="B25" i="4" s="1"/>
  <c r="M235" i="5"/>
  <c r="C26" i="4" s="1"/>
  <c r="G257" i="5"/>
  <c r="G265" i="5"/>
  <c r="G272" i="5"/>
  <c r="G279" i="5"/>
  <c r="G296" i="5"/>
  <c r="S41" i="5"/>
  <c r="E12" i="4" s="1"/>
  <c r="Z53" i="5"/>
  <c r="Z128" i="5"/>
  <c r="H132" i="5"/>
  <c r="G160" i="5"/>
  <c r="Z234" i="5"/>
  <c r="M257" i="5"/>
  <c r="C27" i="4" s="1"/>
  <c r="M279" i="5"/>
  <c r="C30" i="4" s="1"/>
  <c r="Z284" i="5"/>
  <c r="M15" i="5"/>
  <c r="Z135" i="5"/>
  <c r="V138" i="5"/>
  <c r="F17" i="4" s="1"/>
  <c r="Z143" i="5"/>
  <c r="M160" i="5"/>
  <c r="C20" i="4" s="1"/>
  <c r="G208" i="5"/>
  <c r="M272" i="5"/>
  <c r="C29" i="4" s="1"/>
  <c r="M296" i="5"/>
  <c r="C31" i="4" s="1"/>
  <c r="Z239" i="5"/>
  <c r="Z260" i="5"/>
  <c r="Z268" i="5"/>
  <c r="Z275" i="5"/>
  <c r="V298" i="5" l="1"/>
  <c r="F32" i="4" s="1"/>
  <c r="H56" i="11"/>
  <c r="M67" i="14"/>
  <c r="C16" i="13" s="1"/>
  <c r="E17" i="12" s="1"/>
  <c r="S56" i="11"/>
  <c r="E15" i="10" s="1"/>
  <c r="H14" i="8"/>
  <c r="S57" i="11"/>
  <c r="E17" i="10" s="1"/>
  <c r="M19" i="20"/>
  <c r="C14" i="19" s="1"/>
  <c r="Z299" i="5"/>
  <c r="J17" i="3" s="1"/>
  <c r="E7" i="1" s="1"/>
  <c r="S298" i="5"/>
  <c r="E32" i="4" s="1"/>
  <c r="I25" i="8"/>
  <c r="D16" i="7" s="1"/>
  <c r="F18" i="6" s="1"/>
  <c r="J20" i="9"/>
  <c r="E9" i="1"/>
  <c r="J20" i="3"/>
  <c r="M138" i="5"/>
  <c r="C17" i="4" s="1"/>
  <c r="E16" i="3" s="1"/>
  <c r="M25" i="8"/>
  <c r="C16" i="7" s="1"/>
  <c r="E18" i="6" s="1"/>
  <c r="I56" i="11"/>
  <c r="D15" i="10" s="1"/>
  <c r="G67" i="14"/>
  <c r="E8" i="1"/>
  <c r="J20" i="6"/>
  <c r="J20" i="12"/>
  <c r="E10" i="1"/>
  <c r="L138" i="5"/>
  <c r="B17" i="4" s="1"/>
  <c r="D16" i="3" s="1"/>
  <c r="L25" i="8"/>
  <c r="B16" i="7" s="1"/>
  <c r="D18" i="6" s="1"/>
  <c r="G56" i="11"/>
  <c r="H67" i="14"/>
  <c r="I75" i="14"/>
  <c r="D20" i="13" s="1"/>
  <c r="F18" i="12" s="1"/>
  <c r="J20" i="15"/>
  <c r="E11" i="1"/>
  <c r="M298" i="5"/>
  <c r="C32" i="4" s="1"/>
  <c r="E17" i="3" s="1"/>
  <c r="L299" i="5"/>
  <c r="B34" i="4" s="1"/>
  <c r="G138" i="5"/>
  <c r="L298" i="5"/>
  <c r="B32" i="4" s="1"/>
  <c r="D17" i="3" s="1"/>
  <c r="H25" i="8"/>
  <c r="G25" i="8"/>
  <c r="L67" i="14"/>
  <c r="B16" i="13" s="1"/>
  <c r="D17" i="12" s="1"/>
  <c r="S25" i="17"/>
  <c r="E12" i="16" s="1"/>
  <c r="H19" i="20"/>
  <c r="C19" i="7"/>
  <c r="M32" i="8"/>
  <c r="C20" i="7" s="1"/>
  <c r="I32" i="8"/>
  <c r="D20" i="7" s="1"/>
  <c r="L18" i="20"/>
  <c r="B12" i="19" s="1"/>
  <c r="D16" i="18" s="1"/>
  <c r="I18" i="20"/>
  <c r="D12" i="19" s="1"/>
  <c r="F16" i="18" s="1"/>
  <c r="F20" i="18" s="1"/>
  <c r="S19" i="20"/>
  <c r="E14" i="19" s="1"/>
  <c r="G18" i="20"/>
  <c r="C11" i="16"/>
  <c r="L25" i="17"/>
  <c r="B12" i="16" s="1"/>
  <c r="D17" i="15" s="1"/>
  <c r="V26" i="17"/>
  <c r="F14" i="16" s="1"/>
  <c r="G25" i="17"/>
  <c r="I25" i="17"/>
  <c r="D12" i="16" s="1"/>
  <c r="F17" i="15" s="1"/>
  <c r="H25" i="17"/>
  <c r="M25" i="17"/>
  <c r="C12" i="16" s="1"/>
  <c r="E17" i="15" s="1"/>
  <c r="H75" i="14"/>
  <c r="I67" i="14"/>
  <c r="D16" i="13" s="1"/>
  <c r="F17" i="12" s="1"/>
  <c r="F22" i="12" s="1"/>
  <c r="M75" i="14"/>
  <c r="C20" i="13" s="1"/>
  <c r="E18" i="12" s="1"/>
  <c r="G75" i="14"/>
  <c r="L75" i="14"/>
  <c r="B20" i="13" s="1"/>
  <c r="D18" i="12" s="1"/>
  <c r="S67" i="14"/>
  <c r="V76" i="14"/>
  <c r="F22" i="13" s="1"/>
  <c r="F23" i="12"/>
  <c r="L56" i="11"/>
  <c r="L57" i="11" s="1"/>
  <c r="B17" i="10" s="1"/>
  <c r="M56" i="11"/>
  <c r="H57" i="11" s="1"/>
  <c r="V57" i="11"/>
  <c r="F17" i="10" s="1"/>
  <c r="F17" i="9"/>
  <c r="V33" i="8"/>
  <c r="F22" i="7" s="1"/>
  <c r="B11" i="7"/>
  <c r="L14" i="8"/>
  <c r="B12" i="7" s="1"/>
  <c r="D16" i="6" s="1"/>
  <c r="D11" i="7"/>
  <c r="S33" i="8"/>
  <c r="E22" i="7" s="1"/>
  <c r="M14" i="8"/>
  <c r="C12" i="7" s="1"/>
  <c r="E16" i="6" s="1"/>
  <c r="G32" i="8"/>
  <c r="L32" i="8"/>
  <c r="B20" i="7" s="1"/>
  <c r="G14" i="8"/>
  <c r="G298" i="5"/>
  <c r="I298" i="5"/>
  <c r="D32" i="4" s="1"/>
  <c r="F17" i="3" s="1"/>
  <c r="F20" i="3" s="1"/>
  <c r="H138" i="5"/>
  <c r="C11" i="4"/>
  <c r="D11" i="4"/>
  <c r="V299" i="5"/>
  <c r="F34" i="4" s="1"/>
  <c r="S138" i="5"/>
  <c r="H298" i="5"/>
  <c r="J22" i="3" l="1"/>
  <c r="H76" i="14"/>
  <c r="H299" i="5"/>
  <c r="L19" i="20"/>
  <c r="B14" i="19" s="1"/>
  <c r="I299" i="5"/>
  <c r="F18" i="2"/>
  <c r="G299" i="5"/>
  <c r="M299" i="5"/>
  <c r="C34" i="4" s="1"/>
  <c r="J23" i="12"/>
  <c r="I33" i="8"/>
  <c r="D22" i="7" s="1"/>
  <c r="D18" i="2"/>
  <c r="I57" i="11"/>
  <c r="J22" i="18"/>
  <c r="D16" i="2"/>
  <c r="E18" i="2"/>
  <c r="E13" i="1"/>
  <c r="J17" i="2" s="1"/>
  <c r="J20" i="2" s="1"/>
  <c r="J24" i="3"/>
  <c r="F17" i="2"/>
  <c r="F24" i="3"/>
  <c r="S26" i="17"/>
  <c r="E14" i="16" s="1"/>
  <c r="F16" i="2"/>
  <c r="F20" i="2" s="1"/>
  <c r="F22" i="18"/>
  <c r="D34" i="4"/>
  <c r="B7" i="1"/>
  <c r="J24" i="18"/>
  <c r="E16" i="2"/>
  <c r="F23" i="18"/>
  <c r="F24" i="18"/>
  <c r="J23" i="18"/>
  <c r="I19" i="20"/>
  <c r="G19" i="20"/>
  <c r="M26" i="17"/>
  <c r="C14" i="16" s="1"/>
  <c r="F20" i="15"/>
  <c r="F24" i="15"/>
  <c r="F22" i="15"/>
  <c r="J24" i="15"/>
  <c r="J23" i="15"/>
  <c r="J22" i="15"/>
  <c r="F23" i="15"/>
  <c r="G26" i="17"/>
  <c r="L26" i="17"/>
  <c r="B14" i="16" s="1"/>
  <c r="H26" i="17"/>
  <c r="I26" i="17"/>
  <c r="E16" i="13"/>
  <c r="S76" i="14"/>
  <c r="E22" i="13" s="1"/>
  <c r="J22" i="12"/>
  <c r="F24" i="12"/>
  <c r="L76" i="14"/>
  <c r="B22" i="13" s="1"/>
  <c r="M76" i="14"/>
  <c r="C22" i="13" s="1"/>
  <c r="F20" i="12"/>
  <c r="J24" i="12"/>
  <c r="I76" i="14"/>
  <c r="G76" i="14"/>
  <c r="B15" i="10"/>
  <c r="D17" i="9" s="1"/>
  <c r="D17" i="2" s="1"/>
  <c r="G57" i="11"/>
  <c r="J22" i="9"/>
  <c r="F23" i="9"/>
  <c r="J23" i="9"/>
  <c r="F22" i="9"/>
  <c r="F20" i="9"/>
  <c r="J24" i="9"/>
  <c r="F24" i="9"/>
  <c r="C15" i="10"/>
  <c r="E17" i="9" s="1"/>
  <c r="E17" i="2" s="1"/>
  <c r="M57" i="11"/>
  <c r="C17" i="10" s="1"/>
  <c r="G33" i="8"/>
  <c r="F22" i="6"/>
  <c r="F23" i="6"/>
  <c r="J22" i="6"/>
  <c r="F24" i="6"/>
  <c r="J23" i="6"/>
  <c r="F20" i="6"/>
  <c r="J24" i="6"/>
  <c r="M33" i="8"/>
  <c r="C22" i="7" s="1"/>
  <c r="H33" i="8"/>
  <c r="L33" i="8"/>
  <c r="B22" i="7" s="1"/>
  <c r="J23" i="3"/>
  <c r="F22" i="3"/>
  <c r="E17" i="4"/>
  <c r="S299" i="5"/>
  <c r="E34" i="4" s="1"/>
  <c r="F23" i="3"/>
  <c r="F23" i="2" s="1"/>
  <c r="J22" i="2" l="1"/>
  <c r="B8" i="1"/>
  <c r="J24" i="2"/>
  <c r="F22" i="2"/>
  <c r="J26" i="18"/>
  <c r="D17" i="10"/>
  <c r="B9" i="1"/>
  <c r="D14" i="19"/>
  <c r="B12" i="1"/>
  <c r="J26" i="3"/>
  <c r="J23" i="2"/>
  <c r="D22" i="13"/>
  <c r="B10" i="1"/>
  <c r="F24" i="2"/>
  <c r="J26" i="12"/>
  <c r="D14" i="16"/>
  <c r="B11" i="1"/>
  <c r="J26" i="15"/>
  <c r="J26" i="9"/>
  <c r="J26" i="6"/>
  <c r="J26" i="2" l="1"/>
  <c r="J28" i="2" s="1"/>
  <c r="J28" i="18"/>
  <c r="I29" i="18" s="1"/>
  <c r="J29" i="18" s="1"/>
  <c r="J31" i="18" s="1"/>
  <c r="C12" i="1"/>
  <c r="G12" i="1" s="1"/>
  <c r="J28" i="6"/>
  <c r="I29" i="6" s="1"/>
  <c r="J29" i="6" s="1"/>
  <c r="J31" i="6" s="1"/>
  <c r="C8" i="1"/>
  <c r="G8" i="1" s="1"/>
  <c r="J28" i="9"/>
  <c r="I29" i="9" s="1"/>
  <c r="J29" i="9" s="1"/>
  <c r="J31" i="9" s="1"/>
  <c r="C9" i="1"/>
  <c r="J28" i="12"/>
  <c r="I29" i="12" s="1"/>
  <c r="J29" i="12" s="1"/>
  <c r="J31" i="12" s="1"/>
  <c r="C10" i="1"/>
  <c r="G10" i="1" s="1"/>
  <c r="J28" i="15"/>
  <c r="C11" i="1"/>
  <c r="G11" i="1" s="1"/>
  <c r="J28" i="3"/>
  <c r="I29" i="3" s="1"/>
  <c r="J29" i="3" s="1"/>
  <c r="J31" i="3" s="1"/>
  <c r="C7" i="1"/>
  <c r="B13" i="1"/>
  <c r="G9" i="1"/>
  <c r="I29" i="15"/>
  <c r="J29" i="15" s="1"/>
  <c r="J31" i="15" s="1"/>
  <c r="C13" i="1" l="1"/>
  <c r="G7" i="1"/>
  <c r="G13" i="1" s="1"/>
  <c r="B14" i="1" l="1"/>
  <c r="B15" i="1" s="1"/>
  <c r="I30" i="2" l="1"/>
  <c r="J30" i="2" s="1"/>
  <c r="G15" i="1"/>
  <c r="I29" i="2"/>
  <c r="J29" i="2" s="1"/>
  <c r="G14" i="1"/>
  <c r="G16" i="1" l="1"/>
  <c r="J31" i="2"/>
</calcChain>
</file>

<file path=xl/sharedStrings.xml><?xml version="1.0" encoding="utf-8"?>
<sst xmlns="http://schemas.openxmlformats.org/spreadsheetml/2006/main" count="2129" uniqueCount="744">
  <si>
    <t>Rekapitulácia rozpočtu</t>
  </si>
  <si>
    <t>Stavba Adaptácia objektu Bottová , s. č. 651, 054 01 Levoča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</si>
  <si>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</si>
  <si>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</si>
  <si>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</si>
  <si>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</si>
  <si>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</si>
  <si>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</si>
  <si>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</si>
  <si>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</si>
  <si>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</si>
  <si>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</si>
  <si>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Stavba  -   ASR</t>
  </si>
  <si>
    <t>VZT - odvetranie</t>
  </si>
  <si>
    <t>ZTI</t>
  </si>
  <si>
    <t>ÚK</t>
  </si>
  <si>
    <t>PLYN</t>
  </si>
  <si>
    <t>Elektroinštalácie</t>
  </si>
  <si>
    <t>Krycí list rozpočtu</t>
  </si>
  <si>
    <t xml:space="preserve">Miesto:  </t>
  </si>
  <si>
    <t>Objekt Stavba  -   ASR</t>
  </si>
  <si>
    <t xml:space="preserve">Ks: </t>
  </si>
  <si>
    <t xml:space="preserve">Zákazka: </t>
  </si>
  <si>
    <t xml:space="preserve">Spracoval: </t>
  </si>
  <si>
    <t xml:space="preserve">Dňa </t>
  </si>
  <si>
    <t>Odberateľ: Pamiatkový úrad SR, Cesta na Červený most, 6, 814 06 Bratisleva</t>
  </si>
  <si>
    <t xml:space="preserve">Projektant: </t>
  </si>
  <si>
    <t>Dodávateľ: -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</si>
  <si>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</si>
  <si>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</si>
  <si>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</si>
  <si>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</si>
  <si>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</si>
  <si>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</si>
  <si>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</si>
  <si>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</si>
  <si>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</si>
  <si>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</si>
  <si>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</si>
  <si>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</si>
  <si>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</si>
  <si>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</si>
  <si>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</si>
  <si>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</si>
  <si>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</si>
  <si>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</si>
  <si>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</si>
  <si>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</si>
  <si>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</si>
  <si>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</si>
  <si>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</si>
  <si>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1% z [H+P+M]</t>
  </si>
  <si>
    <t>0% z [H+P]</t>
  </si>
  <si>
    <t>0% z [H+P+M]</t>
  </si>
  <si>
    <t>2,1%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</si>
  <si>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</si>
  <si>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</si>
  <si>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</si>
  <si>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</si>
  <si>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</si>
  <si>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</si>
  <si>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</si>
  <si>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</si>
  <si>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</si>
  <si>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</si>
  <si>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</si>
  <si>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</si>
  <si>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</si>
  <si>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</si>
  <si>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</si>
  <si>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</si>
  <si>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ZVISLÉ KONŠTRUKCIE</t>
  </si>
  <si>
    <t>VODOROVNÉ KONŠTRUKCIE</t>
  </si>
  <si>
    <t>POVRCHOVÉ ÚPRAVY</t>
  </si>
  <si>
    <t>OSTATNÉ PRÁCE</t>
  </si>
  <si>
    <t>PRESUNY HMÔT</t>
  </si>
  <si>
    <t>Práce PSV</t>
  </si>
  <si>
    <t>IZOLÁCIE PROTI VODE A VLHKOSTI</t>
  </si>
  <si>
    <t>POVLAKOVÉ KRYTINY</t>
  </si>
  <si>
    <t>IZOLÁCIE TEPELNÉ BEŽNÝCH STAVEB. KONŠTRUKCIÍ</t>
  </si>
  <si>
    <t>KONŠTRUKCIE TESÁRSKE</t>
  </si>
  <si>
    <t>DREVOSTAVBY</t>
  </si>
  <si>
    <t>KONŠTRUKCIE KLAMPIARSKE</t>
  </si>
  <si>
    <t>KRYTINY TVRDÉ</t>
  </si>
  <si>
    <t>KONŠTRUKCIE STOLÁRSKE</t>
  </si>
  <si>
    <t>KOVOVÉ DOPLNKOVÉ KONŠTRUKCIE</t>
  </si>
  <si>
    <t>PODLAHY POVLAKOVÉ</t>
  </si>
  <si>
    <t>NÁTERY</t>
  </si>
  <si>
    <t>MAĽBY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</si>
  <si>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</si>
  <si>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</si>
  <si>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</si>
  <si>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</si>
  <si>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</si>
  <si>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</si>
  <si>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</si>
  <si>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</si>
  <si>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</si>
  <si>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</si>
  <si>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</si>
  <si>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Dátum: </t>
  </si>
  <si>
    <t>Zákazka Adaptácia objektu Bottová , s. č. 651, 054 01 Levoča</t>
  </si>
  <si>
    <t xml:space="preserve">  1/A 1</t>
  </si>
  <si>
    <t xml:space="preserve"> 175101202</t>
  </si>
  <si>
    <t>Obsyp objektov sypaninou z vhodných hornín 1 až 4 s prehodením sypaniny</t>
  </si>
  <si>
    <t>m3</t>
  </si>
  <si>
    <t xml:space="preserve"> 132301101</t>
  </si>
  <si>
    <t>Výkop ryhy do šírky 600 mm v horn.4 do 100 m3 / pre zateplenie soklového a základového muriva</t>
  </si>
  <si>
    <t xml:space="preserve"> 132301109</t>
  </si>
  <si>
    <t>Hĺbenie rýh šírky do 600 mm zapažených i nezapažených s urovnaním dna. Príplatok za lepivosť horniny 4</t>
  </si>
  <si>
    <t xml:space="preserve"> 162301101</t>
  </si>
  <si>
    <t>Vodorovné premiestnenie výkopku po spevnenej ceste, horniny tr.1-4 do 500 m</t>
  </si>
  <si>
    <t xml:space="preserve"> 14/C 1</t>
  </si>
  <si>
    <t xml:space="preserve"> 349231821</t>
  </si>
  <si>
    <t>Primurovka ostenia s ozubom z tehál vo vybúraných otvoroch nad 150 do 300 mm / m.č. 1.01 *</t>
  </si>
  <si>
    <t>m2</t>
  </si>
  <si>
    <t xml:space="preserve"> 11/A 1</t>
  </si>
  <si>
    <t xml:space="preserve"> 342272104</t>
  </si>
  <si>
    <t>S/S10</t>
  </si>
  <si>
    <t xml:space="preserve"> 1338021000</t>
  </si>
  <si>
    <t>Tyč oceľová stredná prierezu I oceľ ozn. STN 10 000, podľa EN alebo EN ISO S185 ozn. prierezu  12, preklad  p2, p4 / m. č. 1.07</t>
  </si>
  <si>
    <t>t</t>
  </si>
  <si>
    <t xml:space="preserve"> 1338022000</t>
  </si>
  <si>
    <t>Tyč oceľová stredná prierezu I oceľ ozn. STN 10 000, podľa EN alebo EN ISO S185 ozn. prierezu 12, preklad  p1 / m. č. 1.08</t>
  </si>
  <si>
    <t>Tyč oceľová stredná prierezu I oceľ ozn. STN 10 000, podľa EN alebo EN ISO S185 ozn. prierezu  10 m. č. 1.04</t>
  </si>
  <si>
    <t xml:space="preserve"> 1338021500</t>
  </si>
  <si>
    <t>Tyč oceľová stredná prierezu I oceľ ozn. STN 10 000, podľa EN alebo EN ISO S185 ozn. prierezu 10 / výmena pod priečky v 2. N. P.</t>
  </si>
  <si>
    <t xml:space="preserve"> 317941121</t>
  </si>
  <si>
    <t>Osadenie oceľových valcovaných nosníkov I, IE,U,UE,L do č.12 alebo výšky do 120 mm / pod priečky</t>
  </si>
  <si>
    <t>Tyč hliniková prierezu L 30 x 15x 2</t>
  </si>
  <si>
    <t xml:space="preserve"> 317364021</t>
  </si>
  <si>
    <t>Výstuž klenbových pásov z ocele zo zváraných sietí KARI</t>
  </si>
  <si>
    <t xml:space="preserve"> 311272130</t>
  </si>
  <si>
    <t>S/S70</t>
  </si>
  <si>
    <t xml:space="preserve"> 593001030403</t>
  </si>
  <si>
    <t>KUS</t>
  </si>
  <si>
    <t xml:space="preserve"> 593001030301</t>
  </si>
  <si>
    <t xml:space="preserve"> 342272152</t>
  </si>
  <si>
    <t xml:space="preserve"> 310218812</t>
  </si>
  <si>
    <t>Zamurovanie otvoru s plochou nad 0, 25 m2 do 1 m2 (bez nosného materiálu) v murive nadzákladovom kameňom m.č. 1.07</t>
  </si>
  <si>
    <t xml:space="preserve"> 317944311</t>
  </si>
  <si>
    <t>Valcované nosníky dodatočne osadzované do pripravených otvorov bez zamurovania hláv do č.12, m.č. 1.07</t>
  </si>
  <si>
    <t xml:space="preserve"> 593001030401</t>
  </si>
  <si>
    <t>Primurovka ostenia s ozubom z tehál vo vybúraných otvoroch nad 150 do 300 mm / m. č. 1.04</t>
  </si>
  <si>
    <t xml:space="preserve"> 314231426</t>
  </si>
  <si>
    <t xml:space="preserve"> Komínová strieška  pre jednoprieduchový komín</t>
  </si>
  <si>
    <t>kus</t>
  </si>
  <si>
    <t xml:space="preserve"> 314232521</t>
  </si>
  <si>
    <t>Murivo komínov z tehál prierezu 150x150mm MC 100 z tehál pálených plných 290mm P350  domurovanie kominového muriva</t>
  </si>
  <si>
    <t xml:space="preserve"> 411323434</t>
  </si>
  <si>
    <t xml:space="preserve">Betón stropných klenieb alebo škrupín, železový tr.C 25/30 a s nimi súvisiace konštrukcie (pätkové a žľabové nosníky, tiahla, stužidlá, oblúkové rebrá, čelné múry a pod.) / m. č. 1.07 </t>
  </si>
  <si>
    <t xml:space="preserve"> 413232211</t>
  </si>
  <si>
    <t>Zamurovanie zhlavia akýmikoľvek pálenými tehlami valcovaných nosníkov, výšky do 150 mm</t>
  </si>
  <si>
    <t xml:space="preserve"> 434141112</t>
  </si>
  <si>
    <t xml:space="preserve"> 434141130</t>
  </si>
  <si>
    <t xml:space="preserve"> 434141134</t>
  </si>
  <si>
    <t xml:space="preserve"> 411237231</t>
  </si>
  <si>
    <t>Zamurovanie otvoru s plochou do 0,25m2 v  tehlami hr. 300-450mm</t>
  </si>
  <si>
    <t xml:space="preserve"> 631312131</t>
  </si>
  <si>
    <t>Doplnenie existujúcich mazanín prostým betónom bez poteru o ploche 1-4 m2 a hr.do 240 mm / m.č. 1.01</t>
  </si>
  <si>
    <t xml:space="preserve"> 631322661</t>
  </si>
  <si>
    <t xml:space="preserve"> 631313711</t>
  </si>
  <si>
    <t>Mazanina z betónu prostého tr.C 25/30  lešteného s kari výstužou hr. 80  m. č. 1.05</t>
  </si>
  <si>
    <t>Mazanina z betónu prostého tr.C 25/30 lešteného s kari výstužou hr. 80  mm /m. č. 1.06</t>
  </si>
  <si>
    <t>Mazanina z betónu prostého tr.C 25/30 hr. 80  lešteného s kari výstužou hr. 80  m. č. 1.07</t>
  </si>
  <si>
    <t>Mazanina z betónu prostého tr.C 25/30  s kari výstužou hr. 80  mm /m. č. 1.08</t>
  </si>
  <si>
    <t xml:space="preserve"> 631362423</t>
  </si>
  <si>
    <t>Výstuž mazanín z betónov (z kameniva) a z ľahkých betónov, zo zváraných sietí KARI, priemer drôtu 6/6 mm, veľkosť oka 200x200 mm m. č. 1.05</t>
  </si>
  <si>
    <t>Výstuž mazanín z betónov (z kameniva) a z ľahkých betónov, zo zváraných sietí KARI, priemer drôtu 6/6 mm, veľkosť oka 200x200 mm / m. č. 1.08</t>
  </si>
  <si>
    <t>Výstuž mazanín z betónov (z kameniva) a z ľahkých betónov, zo zváraných sietí KARI, priemer drôtu 6/6 mm, veľkosť oka 200x200 mm/ m. č. 1.06</t>
  </si>
  <si>
    <t>Výstuž mazanín z betónov (z kameniva) a z ľahkých betónov, zo zváraných sietí KARI, priemer drôtu 6/6 mm, veľkosť oka 200x200 mm m. č. 1.06</t>
  </si>
  <si>
    <t>S/S90</t>
  </si>
  <si>
    <t xml:space="preserve"> 6936654900</t>
  </si>
  <si>
    <t xml:space="preserve"> 631571008</t>
  </si>
  <si>
    <t>Násyp pod plávajúce alebo tepelne izolačné vrstvy podláh hr. do 20 mm - podklad z piesku preosiateho, alebo liapor / m. č. 2.01 a m. č. 2.02</t>
  </si>
  <si>
    <t xml:space="preserve"> 632452151</t>
  </si>
  <si>
    <t>Poter pieskovocementový 600kg/m3 bez neobrusnej prísady ( zvlášť špecifikácia ) hr do 80 mm / m. č. 1.06</t>
  </si>
  <si>
    <t xml:space="preserve"> 631316101</t>
  </si>
  <si>
    <t xml:space="preserve"> 632477277</t>
  </si>
  <si>
    <t>Samonivelizačná podl. hmota, na nenasiakavý podklad, s výstužným vláknom, hr. 20 mm / m.č. 1.03</t>
  </si>
  <si>
    <t>Doplnenie existujúcich mazanín prostým betónom bez poteru o ploche 1-4 m2 a hr.do 240 mm / m. č. 1.04 - 13,1 m2</t>
  </si>
  <si>
    <t xml:space="preserve"> 631312141</t>
  </si>
  <si>
    <t>Doplnenie existujúcich mazanín prostým betónom (s dodaním hmôt) bez poteru rýh v mazaninách / m. č. 1.04</t>
  </si>
  <si>
    <t>Doplnenie existujúcich mazanín prostým betónom (s dodaním hmôt) bez poteru rýh v mazaninách / m. č. 1.07</t>
  </si>
  <si>
    <t>Samonivelizačná podl. hmota, na nenasiakavý podklad, s výstužným vláknom, hr. 20 mm / m.č. 1.02</t>
  </si>
  <si>
    <t>Samonivelizačná podl. hmota, na nenasiakavý podklad, s výstužným vláknom, hr. 20 mm / m. č. 1.07</t>
  </si>
  <si>
    <t xml:space="preserve"> 612474102</t>
  </si>
  <si>
    <t xml:space="preserve"> 612462113</t>
  </si>
  <si>
    <t xml:space="preserve"> 612467207</t>
  </si>
  <si>
    <t xml:space="preserve"> 622467496</t>
  </si>
  <si>
    <t xml:space="preserve"> 62242110710</t>
  </si>
  <si>
    <t>M2</t>
  </si>
  <si>
    <t xml:space="preserve"> 625260011</t>
  </si>
  <si>
    <t xml:space="preserve"> 625260021</t>
  </si>
  <si>
    <t xml:space="preserve"> 612409991</t>
  </si>
  <si>
    <t>Začistenie omietok (s dodaním hmoty) okolo okien, dverí,podláh, obkladov atď.</t>
  </si>
  <si>
    <t>m</t>
  </si>
  <si>
    <t xml:space="preserve"> 625260158</t>
  </si>
  <si>
    <t>Kontaktný zatepľovací systém hr. 100 mm  XPS / bez vonkajších omietok</t>
  </si>
  <si>
    <t xml:space="preserve"> 622500048</t>
  </si>
  <si>
    <t xml:space="preserve"> 953996131</t>
  </si>
  <si>
    <t>Príslušenstvo k zateplovaciemu systému -  rohový PVC profil s integrovanou tkaninou - PVC 100x100</t>
  </si>
  <si>
    <t xml:space="preserve"> 953945112</t>
  </si>
  <si>
    <t xml:space="preserve">Príslušenstvo k zateplovaciemu systému - Profil okenný, dverový </t>
  </si>
  <si>
    <t xml:space="preserve"> 953946130</t>
  </si>
  <si>
    <t>Príslušenstvo k zateplovaciemu systému - soklový AL zakladací profil hr. 0,8 mm - hr. izolantu 160 mm</t>
  </si>
  <si>
    <t xml:space="preserve"> 611464221</t>
  </si>
  <si>
    <t xml:space="preserve"> 611421331</t>
  </si>
  <si>
    <t>Oprava vnútorných vápenných omietok stropov železobetónových rovných tvárnicových a klenieb,  opravovaná plocha nad 10 do 30 % štukových / m. č. 1.05</t>
  </si>
  <si>
    <t>Oprava vnútorných vápenných omietok stropov železobetónových rovných tvárnicových a klenieb,  opravovaná plocha nad 10 do 30 % štukových / m. č. 1.06</t>
  </si>
  <si>
    <t xml:space="preserve"> 612421331</t>
  </si>
  <si>
    <t>Oprava vnútorných vápenných omietok stien, v množstve opravenej plochy nad 10 do 30 % štukových / m. č. 1.04</t>
  </si>
  <si>
    <t>Oprava vnútorných vápenných omietok stien, v množstve opravenej plochy nad 10 do 30 % štukových m. č. 2.05</t>
  </si>
  <si>
    <t>Oprava vnútorných vápenných omietok stien, v množstve opravenej plochy nad 10 do 30 % štukových / m. č. 2.01</t>
  </si>
  <si>
    <t>Oprava vnútorných vápenných omietok stropov železobetónových rovných tvárnicových a klenieb,  opravovaná plocha nad 10 do 30 % štukových / m. č.2.03</t>
  </si>
  <si>
    <t>Oprava vnútorných vápenných omietok stien, v množstve opravenej plochy nad 10 do 30 % štukových / m. č. 1.07</t>
  </si>
  <si>
    <t>Oprava vnútorných vápenných omietok stien, v množstve opravenej plochy nad 10 do 30 % štukových / m. č. 2.02</t>
  </si>
  <si>
    <t>Oprava vnútorných vápenných omietok stien, v množstve opravenej plochy nad 10 do 30 % štukových / m. č. 1.08</t>
  </si>
  <si>
    <t>Oprava vnútorných vápenných omietok stien, v množstve opravenej plochy nad 10 do 30 % štukových /m.č. 1.03</t>
  </si>
  <si>
    <t xml:space="preserve"> 612451231</t>
  </si>
  <si>
    <t>Oprava vnútorných  omietok stropov, opravená plocha nad 5 do 10 %,štuková plsťou hladená  / m. č. 1.01 - 3,5m2, /m.č. 1.02 - 3,5 m2</t>
  </si>
  <si>
    <t>Oprava vnútorných cementových omietok, opravená plocha nad 5 do 10 %,štuková plsťou hladená / m. č. 1.08</t>
  </si>
  <si>
    <t>Oprava vnútorných cementových omietok, opravená plocha nad 5 do 10 %,štuková plsťou hladená /m. č. 1.06</t>
  </si>
  <si>
    <t xml:space="preserve"> 13/B 1</t>
  </si>
  <si>
    <t xml:space="preserve"> 971024461</t>
  </si>
  <si>
    <t>Vybúranie otvoru v murive kamennom alebo zmiešanom pl. do 0, 25 m2, hr. do 600 mm,  -0,33200t / m. č. 1.08</t>
  </si>
  <si>
    <t xml:space="preserve"> 971024561</t>
  </si>
  <si>
    <t>Vybúranie otvorov v murive kamennom alebo zmiešanom plochy do 1 m2 hr.do 600 mm,  -2,30000t / m. č. 1.08 ( pre odsávanie)</t>
  </si>
  <si>
    <t xml:space="preserve"> 971024651</t>
  </si>
  <si>
    <t>Vybúranie otvorov v murive kamennom alebo zmiešanom plochy do 4 m2 hr.do 600 mm,  -2,30000t / m. č. 1.07</t>
  </si>
  <si>
    <t>Vybúranie otvorov v murive kamennom alebo zmiešanom plochy do 4 m2 hr.do 600 mm,  -2,30000t / m. č. 1.08</t>
  </si>
  <si>
    <t>Vybúranie otvorov v murive kamennom alebo zmiešanom plochy do 4 m2 hr.do 600 mm,  -2,30000t / m. č. 1.07 - 1.08</t>
  </si>
  <si>
    <t xml:space="preserve"> 972054691</t>
  </si>
  <si>
    <t>Vybúranie otvoru v stropoch a klenbách železob. plochy do 4 m2, hr.nad 120 mm,  -2,40000t / m. č. 1.07</t>
  </si>
  <si>
    <t xml:space="preserve"> 971024681</t>
  </si>
  <si>
    <t>Vybúranie otvorov v murive kamennom alebo zmiešanom plochy do 4 m2 hr.do 900 mm,  -2,30000t / m.č. 1.04</t>
  </si>
  <si>
    <t xml:space="preserve"> 998011002</t>
  </si>
  <si>
    <t>Presun hmôt pre budovy JKSO 801, 803,812,zvislá konštr.z tehál,tvárnic,z kovu výšky do 12 m</t>
  </si>
  <si>
    <t>711/A 1</t>
  </si>
  <si>
    <t xml:space="preserve"> 711112011</t>
  </si>
  <si>
    <t xml:space="preserve"> 1116334500</t>
  </si>
  <si>
    <t xml:space="preserve"> 711113001</t>
  </si>
  <si>
    <t xml:space="preserve"> 711142559</t>
  </si>
  <si>
    <t>Zhotovenie  izolácie proti zemnej vlhkosti a tlakovej vode NAIP pritavením / m.č. 1.02</t>
  </si>
  <si>
    <t>Zhotovenie  izolácie proti zemnej vlhkosti a tlakovej vode  NAIP pritavením / m.č. 1.01</t>
  </si>
  <si>
    <t>Zhotovenie  izolácie proti zemnej vlhkosti a tlakovej vode zvislá NAIP pritavením / m. č. 1.04</t>
  </si>
  <si>
    <t>Zhotovenie  izolácie proti zemnej vlhkosti a tlakovej vode  NAIP pritavením /m. č. 1.07</t>
  </si>
  <si>
    <t>Zhotovenie  izolácie proti zemnej vlhkosti a tlakovej vode  NAIP pritavením / m. č. 1.03</t>
  </si>
  <si>
    <t>S/S30</t>
  </si>
  <si>
    <t xml:space="preserve"> 3451316134</t>
  </si>
  <si>
    <t>Fólia PE 330x0,100 bles. 250m</t>
  </si>
  <si>
    <t xml:space="preserve"> 1116315200</t>
  </si>
  <si>
    <t xml:space="preserve"> 711142101</t>
  </si>
  <si>
    <t xml:space="preserve"> 711462201</t>
  </si>
  <si>
    <t>Zhotovenie izolácie proti tlakovej vode gumovou foliou a pod . zosilnením spojov pásikom zvisle / odvlhčenie muriva</t>
  </si>
  <si>
    <t>711/A 2</t>
  </si>
  <si>
    <t xml:space="preserve"> 712661701</t>
  </si>
  <si>
    <t>Zhotovenie povlakovej krytiny striech šikmých nad 30° gumami fóliou položenou voľne</t>
  </si>
  <si>
    <t xml:space="preserve"> 712991010</t>
  </si>
  <si>
    <t>Montáž podkladnej konštrukcie z OSB dosiek hr. 15 mm na atike šírky 200 -250 mm  / položenie  2x 15 mm</t>
  </si>
  <si>
    <t>S/S20</t>
  </si>
  <si>
    <t xml:space="preserve"> 2724413000</t>
  </si>
  <si>
    <t xml:space="preserve"> 2832208002</t>
  </si>
  <si>
    <t xml:space="preserve"> 2832208025</t>
  </si>
  <si>
    <t>S/S80</t>
  </si>
  <si>
    <t xml:space="preserve"> 6072624200</t>
  </si>
  <si>
    <t>Doska drevoštiepková OSB 3 SE 2500x1250x15 mm</t>
  </si>
  <si>
    <t xml:space="preserve"> 631015040205</t>
  </si>
  <si>
    <t xml:space="preserve">M2    </t>
  </si>
  <si>
    <t>713/A 1</t>
  </si>
  <si>
    <t xml:space="preserve"> 713112111</t>
  </si>
  <si>
    <t>Montáž tepelnej izolácie doskami, vrchom - klad. voľne / m. č. 1.05</t>
  </si>
  <si>
    <t>Montáž tepelnej izolácie doskami, vrchom - klad. voľne / m. č. 1.06</t>
  </si>
  <si>
    <t>Montáž tepelnej izolácie doskami, vrchom - klad. voľne / m. č. 1.08</t>
  </si>
  <si>
    <t xml:space="preserve"> 283034020206</t>
  </si>
  <si>
    <t>Montáž tepelnej izolácie doskami, vrchom - klad. voľne</t>
  </si>
  <si>
    <t xml:space="preserve"> 713161500</t>
  </si>
  <si>
    <t>Montáž tepelnej izolácie do podkrovia medzi a pod krokvy kladená voľne hr. do 10 cm / 40 mm</t>
  </si>
  <si>
    <t xml:space="preserve"> 713161510</t>
  </si>
  <si>
    <t>Montáž tepelnej izolácie do podkrovia medzi a pod krokvy kladená voľne hr. nad 10 cm /180 mm</t>
  </si>
  <si>
    <t xml:space="preserve"> 713161550</t>
  </si>
  <si>
    <t>Montáž tepelnej izolácie do podkrovia medzi a pod krokvy prichytená kotvením hr. nad 10 cm / 190 mm</t>
  </si>
  <si>
    <t xml:space="preserve"> 631015010401</t>
  </si>
  <si>
    <t xml:space="preserve"> 631015010402</t>
  </si>
  <si>
    <t xml:space="preserve"> 631015010407</t>
  </si>
  <si>
    <t xml:space="preserve"> 631015010410</t>
  </si>
  <si>
    <t>762/A 1</t>
  </si>
  <si>
    <t xml:space="preserve"> 762333110</t>
  </si>
  <si>
    <t>Montáž viazaných konštrukcií krovov striech nepravidelného pôdorysu z reziva plochy do 120 cm2 / klieštiny 80x160 mm</t>
  </si>
  <si>
    <t xml:space="preserve"> 762712130</t>
  </si>
  <si>
    <t>Montáž priestorových viazaných konštrukcií z reziva hraneného prierezovej plochy 224-288 cm2 / trámová výmena m. č. 2.02</t>
  </si>
  <si>
    <t xml:space="preserve"> 6051010200</t>
  </si>
  <si>
    <t>Drevo ihličnaté neopracované  neomietané smrek akosť I / tramová výmena m. č. 2.01</t>
  </si>
  <si>
    <t>Montáž viazaných konštrukcií krovov striech nepravidelného pôdorysu z reziva plochy do 120 cm2 stojky</t>
  </si>
  <si>
    <t xml:space="preserve"> 762333120</t>
  </si>
  <si>
    <t>Montáž viazaných konštrukcií krovov striech nepravidelného pôdorysu z reziva plochy 120-224 cm2 /skladba S3</t>
  </si>
  <si>
    <t xml:space="preserve"> 762341210</t>
  </si>
  <si>
    <t>Montáž debnenia a latovania striech rovných zlatí  hr. nad 32 mm</t>
  </si>
  <si>
    <t xml:space="preserve"> 762712120</t>
  </si>
  <si>
    <t>Montáž priestorových viazaných konštrukcií z reziva hraneného prierezovej plochy 120-224 cm2</t>
  </si>
  <si>
    <t xml:space="preserve"> 762841210</t>
  </si>
  <si>
    <t>Montáž podbíjania stropov a striech rovných z hobľovaných dosiek na zraz, včítane olištovania škár</t>
  </si>
  <si>
    <t xml:space="preserve"> 762895000</t>
  </si>
  <si>
    <t>Spojovacie prostriedky pre priestorove konštrukcie záklop, stropnice, podbíjanie - klince, svorky</t>
  </si>
  <si>
    <t>762/B 1</t>
  </si>
  <si>
    <t xml:space="preserve"> 762342812</t>
  </si>
  <si>
    <t>Demontáž latovania striech so sklonom do 60 st., pri osovej vzdialenosti lát 0,22-0,50 m,  -0.00500t</t>
  </si>
  <si>
    <t>Drevo ihličnatéhranené smrek akosť I 140x1240 mm</t>
  </si>
  <si>
    <t xml:space="preserve">Drevo ihličnaté late 50x50 mm smrek akosť I </t>
  </si>
  <si>
    <t>Drevo ihličnaté neopracované dosky a fošne neomietané smrek akosť I hr.13-25mm x š.60-130mm</t>
  </si>
  <si>
    <t>Drevo ihličnaté late, dosky a fošne neomietané smrek akosť I late</t>
  </si>
  <si>
    <t xml:space="preserve"> 6051590000</t>
  </si>
  <si>
    <t>Hranol mäkké rezivo - omietané smrekovec hranol akosť I dĺžky 100-175cm 100x120,140mm /stojky</t>
  </si>
  <si>
    <t>Hranol mäkké rezivo - omietané smrekovec hranol akosť I dĺžky 100-175cm 100x120,140mm</t>
  </si>
  <si>
    <t>763/A 1</t>
  </si>
  <si>
    <t xml:space="preserve"> 763711121</t>
  </si>
  <si>
    <t>Montáž zvislej konštrukcie  steny a priečky z panelov hr. 55-114mm  /m. č. 1.05 *</t>
  </si>
  <si>
    <t xml:space="preserve"> 6936651300</t>
  </si>
  <si>
    <t>763/A 2</t>
  </si>
  <si>
    <t xml:space="preserve"> 763115411</t>
  </si>
  <si>
    <t xml:space="preserve"> 763138421</t>
  </si>
  <si>
    <t xml:space="preserve"> 763181291</t>
  </si>
  <si>
    <t>Montáž zárubní oceľových ostatných pre  priečky v do 4,75 m jednokrídlových /m. č. 2.01</t>
  </si>
  <si>
    <t xml:space="preserve"> 631125030103</t>
  </si>
  <si>
    <t>obklad stien z HPL dosiek</t>
  </si>
  <si>
    <t>764/A 1</t>
  </si>
  <si>
    <t xml:space="preserve"> 764351203</t>
  </si>
  <si>
    <t>Žľaby z pozinkovaného PZ plechu, pododkvapové štvorhranné r.š. 330 mm</t>
  </si>
  <si>
    <t xml:space="preserve"> 764358204</t>
  </si>
  <si>
    <t>Hák pre medzistrešné alebo zaatikové žľaby r.š. 1400 mm</t>
  </si>
  <si>
    <t xml:space="preserve"> 764359238</t>
  </si>
  <si>
    <t>Kotlík zberný pre rúry s priemerom D 120 mm</t>
  </si>
  <si>
    <t xml:space="preserve"> 764454203</t>
  </si>
  <si>
    <t>Odpadové rúry z pozinkovaného PZ plechu, kruhové s priemerom 120 mm</t>
  </si>
  <si>
    <t>764/A 4</t>
  </si>
  <si>
    <t xml:space="preserve"> 764211302</t>
  </si>
  <si>
    <t>764/B 1</t>
  </si>
  <si>
    <t xml:space="preserve"> 764311822</t>
  </si>
  <si>
    <t>Demontáž krytiny hladkej strešnej z tabúľ 2000 x 1000 mm, so sklonom do 30st.,  -0,00732t /valbovástrecha</t>
  </si>
  <si>
    <t>Demontáž krytiny hladkej strešnej z tabúľ 2000 x 1000 mm, so sklonom do 30st.,  -0,00732t</t>
  </si>
  <si>
    <t xml:space="preserve"> 764311891</t>
  </si>
  <si>
    <t>Demontáž krytiny hladkej strešnej, príplatok za sklon nad 30° do 45° /valbovástrecha</t>
  </si>
  <si>
    <t xml:space="preserve"> 764311892</t>
  </si>
  <si>
    <t>Demontáž krytiny hladkej strešnej, príplatok za sklon nad 45°</t>
  </si>
  <si>
    <t xml:space="preserve"> 764356801</t>
  </si>
  <si>
    <t>Demontáž žľabov prevodových a pôjdových rš 500 mm,  -0,00482t</t>
  </si>
  <si>
    <t xml:space="preserve"> 764454802</t>
  </si>
  <si>
    <t>Demontáž odpadových rúr kruhových, s priemerom 120 mm,  -0,00285t</t>
  </si>
  <si>
    <t>765/A 1</t>
  </si>
  <si>
    <t xml:space="preserve"> 765312339</t>
  </si>
  <si>
    <t>766/A 1</t>
  </si>
  <si>
    <t xml:space="preserve"> 766643441</t>
  </si>
  <si>
    <t>Montáž zárubne dverí kompletiz. do muriva 2krídl.š.do 1mt./ pol. 07 *</t>
  </si>
  <si>
    <t xml:space="preserve"> 6117103113</t>
  </si>
  <si>
    <t xml:space="preserve"> 6117103116</t>
  </si>
  <si>
    <t xml:space="preserve"> 6117103123</t>
  </si>
  <si>
    <t>Montáž zárubne dverí kompletiz. do muriva 1krídl.š.do 1mt./ pol. 06 *</t>
  </si>
  <si>
    <t xml:space="preserve"> 6117103119</t>
  </si>
  <si>
    <t xml:space="preserve"> 6117103121</t>
  </si>
  <si>
    <t>Montáž zárubne dverí kompletiz. do muriva 1krídl.š.do 1mt./ pol. 05 *</t>
  </si>
  <si>
    <t xml:space="preserve"> 607168010204</t>
  </si>
  <si>
    <t>OSB dosky OSB doska 15 x 1250 x 2500 mm, rovná hrana 2.01</t>
  </si>
  <si>
    <t xml:space="preserve">M2      </t>
  </si>
  <si>
    <t>OSB doska 15 x 1250 x 2500 mm, rovná hrana / m. č. 2.02</t>
  </si>
  <si>
    <t xml:space="preserve"> 6116402100</t>
  </si>
  <si>
    <t>Drevené plné požiarne dvere dvojkrídlové, bez zárubne EI 30, EW 30,125x197 cm  pol. 07 , m.č. 1.04 *</t>
  </si>
  <si>
    <t xml:space="preserve"> 6117103139</t>
  </si>
  <si>
    <t>Zárubňa pre protipož. dvere vnútorná, normal, fólia, hrúbka steny od 19 cm, EW 30/D3 / pol. 07*</t>
  </si>
  <si>
    <t>Montáž zárubne dverí kompletiz. do muriva 1krídl.š.do 1mt./ pol. 08 *</t>
  </si>
  <si>
    <t xml:space="preserve"> 6117103115</t>
  </si>
  <si>
    <t>767/A 3</t>
  </si>
  <si>
    <t xml:space="preserve"> 767222230</t>
  </si>
  <si>
    <t>Montáž zábradlí schodiskových z profilovej ocele na oceľovú konštr., s hmotn. 1 m zábradlia nad 40kg</t>
  </si>
  <si>
    <t>S/S50</t>
  </si>
  <si>
    <t xml:space="preserve"> 5534002000</t>
  </si>
  <si>
    <t>Zábradlie schodiskové  atyp / 1. N. P.</t>
  </si>
  <si>
    <t>kpl</t>
  </si>
  <si>
    <t>Zábradlie schodiskové  atyp / 2. N.P</t>
  </si>
  <si>
    <t>767/B 1</t>
  </si>
  <si>
    <t xml:space="preserve"> 767996805</t>
  </si>
  <si>
    <t>Demontáž ostatných doplnkov stavieb s hmotnosťou jednotlivých dielov konšt. nad 500 kg,  -0,00100t / schodište oceľové so stĺpom oceľ. m. č. 1.07</t>
  </si>
  <si>
    <t>kg</t>
  </si>
  <si>
    <t>775/A 1</t>
  </si>
  <si>
    <t xml:space="preserve"> 775552242</t>
  </si>
  <si>
    <t>Podložka tlmiaca penová hrúbky 3 mm pod vinylovú podlahu</t>
  </si>
  <si>
    <t>775/A 2</t>
  </si>
  <si>
    <t xml:space="preserve"> 776521200</t>
  </si>
  <si>
    <t>Montáž povlakových podláh z plastov  bez podkladu zo štvorcov Vinyl</t>
  </si>
  <si>
    <t xml:space="preserve"> 2834101000</t>
  </si>
  <si>
    <t xml:space="preserve"> 2841291500</t>
  </si>
  <si>
    <t>783/A 1</t>
  </si>
  <si>
    <t xml:space="preserve"> 783726200</t>
  </si>
  <si>
    <t xml:space="preserve"> 783781001</t>
  </si>
  <si>
    <t>Nátery tesárskych konštrukcií protiplesňové protipožiarne povrchová impregnácia karbolínom jednonásobné</t>
  </si>
  <si>
    <t>784/A 1</t>
  </si>
  <si>
    <t xml:space="preserve"> 784410151</t>
  </si>
  <si>
    <t>Penetrovanie jednonásobné jemnozrnného podkladu do 3,8 m</t>
  </si>
  <si>
    <t xml:space="preserve"> 784452221</t>
  </si>
  <si>
    <t>Malby z maliarských zmesí tekutých - podkladová vrstva</t>
  </si>
  <si>
    <t xml:space="preserve"> 784452361</t>
  </si>
  <si>
    <t xml:space="preserve"> 784453931</t>
  </si>
  <si>
    <t>Objekt VZT - odvetranie</t>
  </si>
  <si>
    <t>Montážne práce</t>
  </si>
  <si>
    <t>M-24 MONTÁŽ VZDUCHOTECHNICKÝCH ZARIADENÍ</t>
  </si>
  <si>
    <t>HZS ZA SKÚŠKY A REVÍZIE</t>
  </si>
  <si>
    <t>S/S40</t>
  </si>
  <si>
    <t xml:space="preserve"> 429830040602</t>
  </si>
  <si>
    <t xml:space="preserve">KUS     </t>
  </si>
  <si>
    <t xml:space="preserve"> 429830062306</t>
  </si>
  <si>
    <t xml:space="preserve"> 553830112002</t>
  </si>
  <si>
    <t>Vzduchotechnika - výber Krycia mriežka , priemer napojenia 125 mm</t>
  </si>
  <si>
    <t xml:space="preserve"> 553830121303</t>
  </si>
  <si>
    <t>Vzduchotechnika - výber plastové potrubie 125 mm x 125</t>
  </si>
  <si>
    <t xml:space="preserve"> 553830121703</t>
  </si>
  <si>
    <t>Vzduchotechnika - výber Výfuková hlavica VHO, 150 mm</t>
  </si>
  <si>
    <t>HZS/HZS</t>
  </si>
  <si>
    <t xml:space="preserve"> HZS000211</t>
  </si>
  <si>
    <t>Stavebno montážne práce menej náročne (Tr 1) na odvetraní priestorov</t>
  </si>
  <si>
    <t>hod</t>
  </si>
  <si>
    <t>Objekt ZTI</t>
  </si>
  <si>
    <t>ZTI-VNÚTORNA KANALIZÁCIA</t>
  </si>
  <si>
    <t>ZTI-VNÚTORNÝ VODOVOD</t>
  </si>
  <si>
    <t>ZTI-ZARIAĎOVACIE PREDMETY</t>
  </si>
  <si>
    <t>ZTI-INŠTALAČNÉ PREFABRIKÁTY</t>
  </si>
  <si>
    <t>721/A 1</t>
  </si>
  <si>
    <t xml:space="preserve"> 721171106</t>
  </si>
  <si>
    <t>Potrubie z PVC - U odpadové ležaté hrdlové D 50 x1, 8</t>
  </si>
  <si>
    <t xml:space="preserve"> 721171107</t>
  </si>
  <si>
    <t>Potrubie z PVC - U odpadové ležaté hrdlové D 75x1, 8</t>
  </si>
  <si>
    <t xml:space="preserve"> 721171109</t>
  </si>
  <si>
    <t>Potrubie z PVC - U odpadové ležaté hrdlové D 110x2, 2</t>
  </si>
  <si>
    <t xml:space="preserve"> 721171111</t>
  </si>
  <si>
    <t>Potrubie z PVC - U odpadové ležaté hrdlové D 125x2, 8</t>
  </si>
  <si>
    <t xml:space="preserve"> 721171112</t>
  </si>
  <si>
    <t>Potrubie z PVC - U odpadové ležaté hrdlové D 160x3, 9</t>
  </si>
  <si>
    <t xml:space="preserve"> 721171113</t>
  </si>
  <si>
    <t>Potrubie z PVC - U odpadové ležaté hrdlové D 200x4, 9</t>
  </si>
  <si>
    <t xml:space="preserve"> 721194104</t>
  </si>
  <si>
    <t>Zriadenie prípojky na potrubí vyvedenie a upevnenie odpadových výpustiek D 40x1, 8</t>
  </si>
  <si>
    <t xml:space="preserve"> 721194109</t>
  </si>
  <si>
    <t>Zriadenie prípojky na potrubí vyvedenie a upevnenie odpadových výpustiek D 110x2, 3</t>
  </si>
  <si>
    <t xml:space="preserve"> 721274110</t>
  </si>
  <si>
    <t>Montáž ventilačnej hlavice rôzneho typu DN 50</t>
  </si>
  <si>
    <t xml:space="preserve"> 721290111</t>
  </si>
  <si>
    <t>Ostatné - skúška tesnosti kanalizácie v objektoch vodou do DN 125</t>
  </si>
  <si>
    <t xml:space="preserve"> 998721102</t>
  </si>
  <si>
    <t>Presun hmôt pre vnútornú kanalizáciu v objektoch výšky nad 6 do 12 m</t>
  </si>
  <si>
    <t>721/A 2</t>
  </si>
  <si>
    <t xml:space="preserve"> 722130513</t>
  </si>
  <si>
    <t>Potrubie z oceľových rúr závitových pozinkovaných TV DN 25</t>
  </si>
  <si>
    <t xml:space="preserve"> 722171121</t>
  </si>
  <si>
    <t>Potrubie z rúr PeX D 16x2 mm spájaných lisovaním</t>
  </si>
  <si>
    <t xml:space="preserve"> 722171123</t>
  </si>
  <si>
    <t>Potrubie z rúr PeX D 20x2 mm spájaných lisovaním</t>
  </si>
  <si>
    <t xml:space="preserve"> 722171124</t>
  </si>
  <si>
    <t>Potrubie z rúr PeX D 26x3 mm spájaných lisovaním</t>
  </si>
  <si>
    <t xml:space="preserve"> 722172135</t>
  </si>
  <si>
    <t>Potrubie z plastických rúr PP D 63x5,8 tlakovej triedy PN10 spájaných polyfúznym zváraním</t>
  </si>
  <si>
    <t xml:space="preserve"> 722181131</t>
  </si>
  <si>
    <t>Ochrana potrubia gumovými vložkami do upevňovacích prvkov proti prenášaniu hluku do DN 25</t>
  </si>
  <si>
    <t xml:space="preserve"> 722190223</t>
  </si>
  <si>
    <t>Prípojka vodovodná z oceľových rúr pre pevné pripojenie DN 25</t>
  </si>
  <si>
    <t xml:space="preserve"> 722220111</t>
  </si>
  <si>
    <t>Montáž armatúry závitovej s jedným závitom, nástenka pre výtokový ventil G 1/2</t>
  </si>
  <si>
    <t xml:space="preserve"> 722229103</t>
  </si>
  <si>
    <t>Montáž ventilu výtok., plavák.,vypúšť.,odvodňov.,kohút.plniaceho,vypúšťacieho PN 0.6, ventilov G 1</t>
  </si>
  <si>
    <t xml:space="preserve"> 722239101</t>
  </si>
  <si>
    <t>Montáž ventilu priameho, spätného,pod omietku,poistného,redukčného,šikmého G 1/2</t>
  </si>
  <si>
    <t xml:space="preserve"> 722239102</t>
  </si>
  <si>
    <t>Montáž ventilu priameho, spätného,pod omietku,poistného,redukčného,šikmého G 3/4</t>
  </si>
  <si>
    <t xml:space="preserve"> 722241133</t>
  </si>
  <si>
    <t>Armatúra požiarna, hydrant K 522 d G 1</t>
  </si>
  <si>
    <t xml:space="preserve"> 722254114</t>
  </si>
  <si>
    <t>Požiarne príslušenstvo, hydrantová skriňa vnútorná s výzbrojou DN 25 - hadicový naviják)</t>
  </si>
  <si>
    <t xml:space="preserve"> 722262151</t>
  </si>
  <si>
    <t>Vodomerná zostava DN 50</t>
  </si>
  <si>
    <t xml:space="preserve"> 722290226</t>
  </si>
  <si>
    <t>Tlaková skúška vodovodného potrubia  do DN 50</t>
  </si>
  <si>
    <t xml:space="preserve"> 722290234</t>
  </si>
  <si>
    <t>Prepláchnutie a dezinfekcia vodovodného potrubia do DN 80</t>
  </si>
  <si>
    <t xml:space="preserve"> 998722101</t>
  </si>
  <si>
    <t>Presun hmôt pre vnútorný vodovod v objektoch výšky do 6 m</t>
  </si>
  <si>
    <t xml:space="preserve"> 5511083500</t>
  </si>
  <si>
    <t>Ventil k armaturám  priamy priechodný KE  83 E 1/2"</t>
  </si>
  <si>
    <t xml:space="preserve"> 5511083700</t>
  </si>
  <si>
    <t>Ventil k armaturám  priamy priechodný KE  83 E 3/4"</t>
  </si>
  <si>
    <t xml:space="preserve"> 551159150204</t>
  </si>
  <si>
    <t xml:space="preserve"> 552161050402</t>
  </si>
  <si>
    <t>Revízne šachty,  Poklop plný 12,5 t pre šachty DN 315</t>
  </si>
  <si>
    <t xml:space="preserve"> 592161053401</t>
  </si>
  <si>
    <t>Revízne šachty,  Poklop plný 12,5 t pre šachty DN 630</t>
  </si>
  <si>
    <t>Objekt ÚK</t>
  </si>
  <si>
    <t>ÚSTREDNÉ VYKUROVANIE-KOTOLNE</t>
  </si>
  <si>
    <t>ÚSTREDNÉ VYKUROVANIE-STROJOVNE</t>
  </si>
  <si>
    <t>ÚSTREDNÉ VYKUROVANIE-ROZVOD POTRUBIA</t>
  </si>
  <si>
    <t>ÚSTREDNÉ VYKUROVANIE-ARMATÚRY</t>
  </si>
  <si>
    <t>ÚSTREDNÉ VYKUROVANIE-VYKUROVACIE TELESÁ</t>
  </si>
  <si>
    <t>M-21 ELEKTROMONTÁŽE</t>
  </si>
  <si>
    <t>731/A 1</t>
  </si>
  <si>
    <t xml:space="preserve"> 731249121</t>
  </si>
  <si>
    <t>Montáž kotla oceľového teplovodného na kvap. a plynné palivá s výkonom do 23 kW</t>
  </si>
  <si>
    <t>súb</t>
  </si>
  <si>
    <t xml:space="preserve"> 731291010</t>
  </si>
  <si>
    <t xml:space="preserve">Montáž rýchlomontážnej sady </t>
  </si>
  <si>
    <t xml:space="preserve"> 4847170000</t>
  </si>
  <si>
    <t>731/A 2</t>
  </si>
  <si>
    <t xml:space="preserve"> 732111312</t>
  </si>
  <si>
    <t xml:space="preserve">Komín -kontrolný T kus PPs/Alu 80/125 mm </t>
  </si>
  <si>
    <t xml:space="preserve"> 732111315</t>
  </si>
  <si>
    <t>Komín -rúra PPs/Alu 80/125 mm - 1000 mm</t>
  </si>
  <si>
    <t xml:space="preserve"> 732111318</t>
  </si>
  <si>
    <t>Komín - prechod šikmou strechou 25 -45 D 125Alu červená</t>
  </si>
  <si>
    <t xml:space="preserve"> 732111325</t>
  </si>
  <si>
    <t>Komín -predĺženie prechodu cez strechu PPs/Alu 80/125 mm - červený</t>
  </si>
  <si>
    <t xml:space="preserve"> 732111342</t>
  </si>
  <si>
    <t>Komín  - prechod cez strechu kondenzačný  PPs/Alu 80/125 - červený</t>
  </si>
  <si>
    <t xml:space="preserve"> 732331511</t>
  </si>
  <si>
    <t xml:space="preserve"> 732331512</t>
  </si>
  <si>
    <t xml:space="preserve"> 732331513</t>
  </si>
  <si>
    <t xml:space="preserve"> 732331514</t>
  </si>
  <si>
    <t xml:space="preserve"> 732331516</t>
  </si>
  <si>
    <t>Flamco -montážny záves MB 2 k nádobe Contraflex 18</t>
  </si>
  <si>
    <t>731/A 3</t>
  </si>
  <si>
    <t xml:space="preserve"> 733151202</t>
  </si>
  <si>
    <t>Potrubie z  rúrok - uhlíková oceľ D 15x1,2 mm</t>
  </si>
  <si>
    <t xml:space="preserve"> 733151203</t>
  </si>
  <si>
    <t>Potrubie z  rúrok - uhlíková oceľ D 18x1,2 mm</t>
  </si>
  <si>
    <t xml:space="preserve"> 733151204</t>
  </si>
  <si>
    <t>Potrubie z  rúrok - uhlíková oceľ D 22x1,5 mm</t>
  </si>
  <si>
    <t xml:space="preserve"> 733167012</t>
  </si>
  <si>
    <t xml:space="preserve"> 998733101</t>
  </si>
  <si>
    <t>Presun hmôt pre rozvody potrubia v objektoch výšky do 6 m</t>
  </si>
  <si>
    <t>731/A 4</t>
  </si>
  <si>
    <t xml:space="preserve"> 734209101</t>
  </si>
  <si>
    <t>Montáž závitovej armatúry s 1 závitom do G 1/2</t>
  </si>
  <si>
    <t xml:space="preserve"> 734209104</t>
  </si>
  <si>
    <t>Montáž závitovej armatúry s 1 závitom G 3/4</t>
  </si>
  <si>
    <t xml:space="preserve"> 734209112</t>
  </si>
  <si>
    <t>Montáž závitovej armatúry s 2 závitmi do G 1/2</t>
  </si>
  <si>
    <t xml:space="preserve"> 734209114</t>
  </si>
  <si>
    <t>Montáž závitovej armatúry s 2 závitmi G 3/4</t>
  </si>
  <si>
    <t xml:space="preserve"> 734211122</t>
  </si>
  <si>
    <t>Ventil odvzdušňovací závitový vykurovacích telies K 1172 do G 3/8</t>
  </si>
  <si>
    <t xml:space="preserve"> 734223230</t>
  </si>
  <si>
    <t>Montáž termostatickej hlavice kvapalinovej PN 10 do 110°C so vstavaným snímačom</t>
  </si>
  <si>
    <t xml:space="preserve"> 734252110</t>
  </si>
  <si>
    <t xml:space="preserve">Montáž ventilu poistného rohového G 1/2  </t>
  </si>
  <si>
    <t xml:space="preserve"> 734291330</t>
  </si>
  <si>
    <t xml:space="preserve">Montáž filtra závitového G 3/4 </t>
  </si>
  <si>
    <t xml:space="preserve"> 4848900830</t>
  </si>
  <si>
    <t>Armatúry a príslušenstvo vykurovania  Poistný ventil, mosadz, 1/2"x3 bar</t>
  </si>
  <si>
    <t>731/A 5</t>
  </si>
  <si>
    <t xml:space="preserve"> 735154132</t>
  </si>
  <si>
    <t>Montáž vykurovacích telies 2-radových panelových, výška 500 mm, dĺžka do 1200 mm</t>
  </si>
  <si>
    <t xml:space="preserve"> 484188116511</t>
  </si>
  <si>
    <t xml:space="preserve"> 484188120601</t>
  </si>
  <si>
    <t xml:space="preserve"> 484188120603</t>
  </si>
  <si>
    <t xml:space="preserve"> 484188120607</t>
  </si>
  <si>
    <t xml:space="preserve"> 484188120609</t>
  </si>
  <si>
    <t xml:space="preserve"> 484188120613</t>
  </si>
  <si>
    <t xml:space="preserve"> 484188122709</t>
  </si>
  <si>
    <t xml:space="preserve"> 484188123007</t>
  </si>
  <si>
    <t xml:space="preserve"> 484188123012</t>
  </si>
  <si>
    <t xml:space="preserve"> 551054030102</t>
  </si>
  <si>
    <t xml:space="preserve"> 551054033102</t>
  </si>
  <si>
    <t xml:space="preserve"> 551054040602</t>
  </si>
  <si>
    <t xml:space="preserve"> 551054100302</t>
  </si>
  <si>
    <t xml:space="preserve"> 551054120104</t>
  </si>
  <si>
    <t>921/M21</t>
  </si>
  <si>
    <t xml:space="preserve"> 210110099</t>
  </si>
  <si>
    <t xml:space="preserve"> 210410041</t>
  </si>
  <si>
    <t>Montáž termostatu</t>
  </si>
  <si>
    <t>Objekt PLYN</t>
  </si>
  <si>
    <t>ZTI-VNÚTORNÝ PLYNOVOD</t>
  </si>
  <si>
    <t>721/A 3</t>
  </si>
  <si>
    <t xml:space="preserve"> 723150303</t>
  </si>
  <si>
    <t>Potrubie z oceľových rúrok hladkých čiernych spájaných zvarov. akosť 11 353.0 D 25/2, 6</t>
  </si>
  <si>
    <t>Potrubie z oceľových rúrok hladkých čiernych spájaných zvarov. akosť 11 353.0 D 20/2, 6</t>
  </si>
  <si>
    <t xml:space="preserve"> 723150341</t>
  </si>
  <si>
    <t>Potrubie z oceľových rúrok hladkých čiernych redukcia - zhotovenie kovaním nad 1 DN DN 32/20</t>
  </si>
  <si>
    <t xml:space="preserve"> 723150367</t>
  </si>
  <si>
    <t>Potrubie z oceľových rúrok hladkých čiernych, chránička D 57/2,9</t>
  </si>
  <si>
    <t xml:space="preserve"> 723190203</t>
  </si>
  <si>
    <t>Prípojka plynovodná z oceľových rúrok závitových čiernych spájaných na závit DN 20</t>
  </si>
  <si>
    <t xml:space="preserve"> 723230011</t>
  </si>
  <si>
    <t>Montáž guľového uzáveru priameho PN 5 G 3/4 FF s protipožiarnou armatúrou 2x vnútorný závit</t>
  </si>
  <si>
    <t xml:space="preserve"> 998723101</t>
  </si>
  <si>
    <t>Presun hmôt pre vnútorný plynovod v objektoch výšky do 6 m</t>
  </si>
  <si>
    <t>721/B 3</t>
  </si>
  <si>
    <t xml:space="preserve"> 723150801</t>
  </si>
  <si>
    <t>Demontáž potrubia zvarovaného z oceľových rúrok hladkých do DN 32,  -0,00254t</t>
  </si>
  <si>
    <t xml:space="preserve"> 723290821</t>
  </si>
  <si>
    <t>Vnútrostav. premiestnenie vybúraných hmôt vnútorný plynovod vodorovne do 100 m z budov vys. do 6 m</t>
  </si>
  <si>
    <t>721/C 3</t>
  </si>
  <si>
    <t xml:space="preserve"> 723190901</t>
  </si>
  <si>
    <t>Oprava plynovodného potrubia uzatvorenie alebo otvorenie plynovodného potrubia pri opravách</t>
  </si>
  <si>
    <t xml:space="preserve"> 723190915</t>
  </si>
  <si>
    <t>Oprava plynovodného potrubia navarenie odbočky na potrubie DN 25</t>
  </si>
  <si>
    <t>731/B 3</t>
  </si>
  <si>
    <t xml:space="preserve"> 733193810</t>
  </si>
  <si>
    <t>Rozrezanie konzoly, podpery a výložníka pre potrubie z uholníkov L do 50x50x5 mm,  -0,00215t</t>
  </si>
  <si>
    <t>Objekt Elektroinštalácie</t>
  </si>
  <si>
    <t>R/R10</t>
  </si>
  <si>
    <t xml:space="preserve"> 00000002</t>
  </si>
  <si>
    <t>Elektroinštalácie / cena podľa samostatného rozpočtu - silové rozvody 1. N. P.</t>
  </si>
  <si>
    <t xml:space="preserve"> 00000003</t>
  </si>
  <si>
    <t>Elektroinštalácie / cena podľa samostatného rozpočtu - silové rozvody 2. N.P.</t>
  </si>
  <si>
    <t xml:space="preserve"> 00000004</t>
  </si>
  <si>
    <t>Elektroinštalácie / cena podľa samostatného rozpočtu - bleskozvod</t>
  </si>
  <si>
    <t xml:space="preserve"> 00000006</t>
  </si>
  <si>
    <t>Elektroinštalácie / cena podľa samostatného rozpočtu - kompletačná činnosť</t>
  </si>
  <si>
    <t xml:space="preserve"> R0000001</t>
  </si>
  <si>
    <t>Elektroinštalácie / cena podľa samostatného rozpočtu - el. rozvádzač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</si>
  <si>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</si>
  <si>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</si>
  <si>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</si>
  <si>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</si>
  <si>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</si>
  <si>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Vnútorná omietka stien maltou zo zmesi tepelnoizolačnej, minerálnej, vystuženej, jednovrstvovej omietky s nízkym súčiniteľom tepelnej vodivosti a vysokej paropriepustnosti. Táto moetka zlepšuje tepelnoizolačné vlastnosti hotových konštrukcií, redukuje vlhkosť a obmedzuje tak vznik plesní na povrchu stien.EN 998-1</t>
  </si>
  <si>
    <t>aj takto može bať doplnená textácia</t>
  </si>
  <si>
    <t xml:space="preserve">Priečky z tvárnic z autoklávovaného pórobetónu STN EN 771-4 na MC-5 a tenkovrst.maltu hr.150, P2-500  / m. č. 1.02 -1.03 </t>
  </si>
  <si>
    <t>Priečky z tvárnic z autoklávovaného pórobetónu STN EN 771-4 na MC-5 a tenkovrst.maltu hr.150, P2-500 / m. č. 2.02 - 2.04</t>
  </si>
  <si>
    <t>Priečky z tvárnic z autoklávovaného pórobetónu STN EN 771-4 na MC-5 a tenkovrst.maltu hr.150, P2-500 / m. č. 2.01</t>
  </si>
  <si>
    <t xml:space="preserve"> Murivo nosné z tvárnic z autoklávovaného pórobetónu STN EN 771-4 s vyššou pevnosťou P4-500, 200x249x500 mm na cementovú a tenkovrstvú lepiacu maltu ( 7,6 m2  / m. č. 1.02</t>
  </si>
  <si>
    <t>Nenosný preklad z porobetónu P4,4-600, 100 x 249 x 1250 mm / m. č. 1.04</t>
  </si>
  <si>
    <t>Nosný preklad z porobetónu P4,4-600, 200 × 249 × 1 250 mm /m. č. 1.02</t>
  </si>
  <si>
    <t>Nenosný preklad z porobetónu P4,4-600, 100 x 249 x 1250 mm / m. č. 2.02</t>
  </si>
  <si>
    <t>Murovanie priečky z tvárnic z autoklávovaného pórobetónu STN EN 771-4 na MC-5 a tenkovrst.maltu hr.100, P2-500 / m. č. 1.04</t>
  </si>
  <si>
    <t>Nenosný preklad z porobetónu P4,4-600, 150 x 249 x 1250 mm  / m. č. 1.02</t>
  </si>
  <si>
    <t>Nenosný preklad z porobetónu P4,4-600 150 × 249 × 1 250 mm /m.č. 2.01</t>
  </si>
  <si>
    <t>Schodiskový stupeň pórobetonový základný v 175 mm š 300 mm svehr.osť schodiska do 900 mm  / m. č. 1.02</t>
  </si>
  <si>
    <t>Schodiskový stupeň porobetónový atypický max. 1800 mm, výška 150 mm, šírka max. 600 mm  / m. č. 1.02</t>
  </si>
  <si>
    <t>Príplatok k schodiskovým stupňom porobetónovým atypickým za výškové dorovnanie stupňa MVC v nad 175 do 195mm  / m. č. 1.02</t>
  </si>
  <si>
    <r>
      <t xml:space="preserve">Mazanina z betónu vystužená oceľovými vláknami </t>
    </r>
    <r>
      <rPr>
        <sz val="8"/>
        <color theme="1"/>
        <rFont val="Arial CE"/>
        <charset val="238"/>
      </rPr>
      <t>tr.C20/25 hr. nad 50 do 80 mm/ m.č. 1.03</t>
    </r>
  </si>
  <si>
    <t>Separačná, filtračná a spevňovacia geotextília 300 g/m2</t>
  </si>
  <si>
    <t>Separačná, filtračná a spevňovacia geotextília 300 g/m2 / m. č. 2.02</t>
  </si>
  <si>
    <t>Separačná, filtračná a spevňovacia geotextília 300 g/m2 / m. č. 1.08</t>
  </si>
  <si>
    <r>
      <t>Povrchová úprava vsypovou zmesou pre priemyselné (pancierové) podlahy, kremíkom -</t>
    </r>
    <r>
      <rPr>
        <sz val="8"/>
        <color rgb="FFFF0000"/>
        <rFont val="Arial CE"/>
        <charset val="238"/>
      </rPr>
      <t xml:space="preserve"> </t>
    </r>
    <r>
      <rPr>
        <sz val="8"/>
        <color theme="1"/>
        <rFont val="Arial CE"/>
        <charset val="238"/>
      </rPr>
      <t>ľahká prevádzka, hrúbka vsypu 2 mm / m.č. 1.03</t>
    </r>
  </si>
  <si>
    <r>
      <t xml:space="preserve">Povrchová úprava vsypovou zmesou pre priemyselné (pancierové) podlahy, kremíkom - </t>
    </r>
    <r>
      <rPr>
        <sz val="8"/>
        <rFont val="Arial CE"/>
        <charset val="238"/>
      </rPr>
      <t>ľahká prevádzka, hrúbka vsypu 2 mm / m. č. 1.05</t>
    </r>
  </si>
  <si>
    <r>
      <t>Povrchová úprava vsypovou zmesou pre priemyselné (pancierové) podlahy, kremíkom -</t>
    </r>
    <r>
      <rPr>
        <sz val="8"/>
        <color rgb="FFFF0000"/>
        <rFont val="Arial CE"/>
        <charset val="238"/>
      </rPr>
      <t xml:space="preserve"> </t>
    </r>
    <r>
      <rPr>
        <sz val="8"/>
        <color theme="1"/>
        <rFont val="Arial CE"/>
        <charset val="238"/>
      </rPr>
      <t>ľahká prevádzka, hrúbka vsypu 2 mm / m. č. 1.04</t>
    </r>
  </si>
  <si>
    <t>Povrchová úprava vsypovou zmesou pre priemyselné (pancierové) podlahy, kremíkom - ľahká prevádzka, hrúbka vsypu 2 mm / m. č. 1.06</t>
  </si>
  <si>
    <r>
      <t xml:space="preserve">Povrchová úprava vsypovou zmesou pre priemyselné (pancierové) podlahy, kremíkom - </t>
    </r>
    <r>
      <rPr>
        <sz val="8"/>
        <color theme="1"/>
        <rFont val="Arial CE"/>
        <charset val="238"/>
      </rPr>
      <t>ľahká prevádzka, hrúbka vsypu 2 mm / m. č. 1.07</t>
    </r>
  </si>
  <si>
    <r>
      <t xml:space="preserve">Mazanina z betónu vystužená oceľovými vláknami </t>
    </r>
    <r>
      <rPr>
        <sz val="8"/>
        <color theme="1"/>
        <rFont val="Arial CE"/>
        <charset val="238"/>
      </rPr>
      <t>tr.C20/25 hr. nad 50 do 80 mm/ m.č. 1.01 - 0,3 m3, / m.č. 1.02- 06 m3</t>
    </r>
  </si>
  <si>
    <r>
      <t xml:space="preserve">Mazanina z betónu vystužená oceľovými vláknami </t>
    </r>
    <r>
      <rPr>
        <sz val="8"/>
        <color theme="1"/>
        <rFont val="Arial CE"/>
        <charset val="238"/>
      </rPr>
      <t>tr.C20/25 hr. nad 50 do 80 mm / m. č. 1.04</t>
    </r>
  </si>
  <si>
    <r>
      <t>Vnútorná omietka porobetónových stien hladená so štruktúrou zrna</t>
    </r>
    <r>
      <rPr>
        <sz val="8"/>
        <color theme="1"/>
        <rFont val="Arial CE"/>
        <charset val="238"/>
      </rPr>
      <t xml:space="preserve"> 10 mm / m. č. 1.02</t>
    </r>
  </si>
  <si>
    <t>Vnútorná omietka stien štuková zo zmesi, vápenno-cementová / m.č. 1.03 opravy</t>
  </si>
  <si>
    <r>
      <t>Vnútorný sanačný systém stien</t>
    </r>
    <r>
      <rPr>
        <sz val="8"/>
        <color theme="1"/>
        <rFont val="Arial CE"/>
        <charset val="238"/>
      </rPr>
      <t>, sanačná omietka soklová pre systém WTA, ozn. 064, hr. 15 mm / m.č. 1.03</t>
    </r>
  </si>
  <si>
    <t>Vnútorná omietka porobetónových stien hladená so štruktúrou zrna 10 mm / m. č. 1.03</t>
  </si>
  <si>
    <t>Vnútorná omietka porobetónových stien hladená so štruktúrou zrna 10 mm / m. č. 2.02</t>
  </si>
  <si>
    <r>
      <t>Vonkajšia penetrácia stien</t>
    </r>
    <r>
      <rPr>
        <sz val="8"/>
        <color theme="1"/>
        <rFont val="Arial CE"/>
        <charset val="238"/>
      </rPr>
      <t>, silikátová ST c farebná pod omietky ušlachtilé, pastovité, silikátové fasádne a fasádne farby</t>
    </r>
  </si>
  <si>
    <r>
      <t>Vonkajšia omietka vápennocementová</t>
    </r>
    <r>
      <rPr>
        <sz val="8"/>
        <color rgb="FFFF0000"/>
        <rFont val="Arial CE"/>
        <charset val="238"/>
      </rPr>
      <t xml:space="preserve"> </t>
    </r>
    <r>
      <rPr>
        <sz val="8"/>
        <color theme="1"/>
        <rFont val="Arial CE"/>
        <charset val="238"/>
      </rPr>
      <t>komínov jednovrstvová hrúbky 10 mm so zrnitosťou do 0,8 mm, ručné spracovanie</t>
    </r>
  </si>
  <si>
    <r>
      <t xml:space="preserve">Kontaktný zatepľovací systém hr. 160 mm - minerálna izolačná doska. </t>
    </r>
    <r>
      <rPr>
        <sz val="8"/>
        <color theme="1"/>
        <rFont val="Arial CE"/>
        <charset val="238"/>
      </rPr>
      <t>Fasáda bez vonkajších omietok</t>
    </r>
  </si>
  <si>
    <t>Kontaktný zatepľovací systém ostenia hr. 20 mm. Fasáda bez vonkajších omietok</t>
  </si>
  <si>
    <t>Samočistiaca silikónová hladená omietka hr. 2,0 mm - iný odtieň / biela</t>
  </si>
  <si>
    <t>Vnútorná omietka porobetónových stien hladená so štruktúrou zrna 10 mm / m. č. 2.01</t>
  </si>
  <si>
    <t>Vnútorná omietka porobetónových stien hladená so štruktúrou zrna 10 mm / m. č. 1.04</t>
  </si>
  <si>
    <t>Vnútorná omietka stien štuková zo zmesi, vápenno-cementová / m.č. 1.01 - 12 m2, / m.č. 1.02 - 5,6 m2 opravy</t>
  </si>
  <si>
    <t>Vnútorná omietka stropov, jadrová strojová, miešanie a nanášanie strojné, hr.15 mm, / m. č. 1.03</t>
  </si>
  <si>
    <t>Vnútorný sanačný systém stien, sanačná omietka soklová pre systém WTA, hr. 20 mm / m.č. 1.01</t>
  </si>
  <si>
    <r>
      <t>Vnútorný sanačný systém stien</t>
    </r>
    <r>
      <rPr>
        <sz val="8"/>
        <color theme="1"/>
        <rFont val="Arial CE"/>
        <charset val="238"/>
      </rPr>
      <t>, sanačná omietka soklová pre systém WTA, hr. 20 mm / m. č. 1.07</t>
    </r>
  </si>
  <si>
    <r>
      <t>Vnútorný sanačný systém stien</t>
    </r>
    <r>
      <rPr>
        <sz val="8"/>
        <color theme="1"/>
        <rFont val="Arial CE"/>
        <charset val="238"/>
      </rPr>
      <t>, sanačná omietka soklová pre systém WTA, hr. 20 mm / m. č. 1.02 *</t>
    </r>
  </si>
  <si>
    <r>
      <t>Vnútorný sanačný systém stien</t>
    </r>
    <r>
      <rPr>
        <sz val="8"/>
        <color theme="1"/>
        <rFont val="Arial CE"/>
        <charset val="238"/>
      </rPr>
      <t>, sanačná omietka soklová pre systém WTA, hr. 20 mm / m. č. 1.06</t>
    </r>
  </si>
  <si>
    <r>
      <t>Vnútorný sanačný systém stien</t>
    </r>
    <r>
      <rPr>
        <sz val="8"/>
        <color theme="1"/>
        <rFont val="Arial CE"/>
        <charset val="238"/>
      </rPr>
      <t>, sanačná omietka soklová pre systém WTA, do hr. 20 mm/ m. č. 1.04</t>
    </r>
    <r>
      <rPr>
        <sz val="8"/>
        <color rgb="FFFF0000"/>
        <rFont val="Arial CE"/>
        <charset val="238"/>
      </rPr>
      <t>.</t>
    </r>
  </si>
  <si>
    <t>Vnútorný sanačný systém stien, sanačná omietka soklová pre systém WTA, hr. 20 mm / m. č. 1.08</t>
  </si>
  <si>
    <t>Oprava vnútorných vápenných omietok stropov železobetónových rovných tvárnicových a klenieb,  opravovaná plocha nad 10 do 30 % štukových / m. č. 1.04</t>
  </si>
  <si>
    <t>Povrchová úprava vsypovou zmesou pre priemyselné (pancierové) podlahy, kremíkom - ľahká prevádzka, hrúbka vsypu 2 mm / m.č. 1.01 - 4,0 m2,/ m.č. 1.02 - 7,5 m2</t>
  </si>
  <si>
    <t>Zhotovenie  izolácie proti zemnej vlhkosti  asfaltovou suspenziou za studena -  2 x penetračný náter modifikovaný sbs kaučukom / m.č. 1.01</t>
  </si>
  <si>
    <t>Zhotovenie  izolácie proti zemnej vlhkosti  asfaltovou suspenziou za studena  - 2 x penetračný náter modifikovaný sbs kaučukom /m.č. 1.04</t>
  </si>
  <si>
    <t>Zhotovenie  izolácie proti zemnej vlhkosti  asfaltovou suspenziou za studena  - 2 x penetračný náter modifikovaný sbs kaučukom /m.č. 1.07</t>
  </si>
  <si>
    <t>Suspenzia asfaltová modifikovaná sbs kaučukom</t>
  </si>
  <si>
    <t>Zhotovenie  izolácie proti zemnej vlhkosti podhľadov penetračným náterom za studena 2 x penetračný náter modifikovaný sbs kaučukom /m.č. 1.06</t>
  </si>
  <si>
    <t>Zhotovenie  izolácie proti zemnej vlhkosti  asfaltovou suspenziou za studena  - 2 x penetračný náter modifikovaný sbs kaučukom /m.č. 1.02</t>
  </si>
  <si>
    <t>Zhotovenie  izolácie proti zemnej vlhkosti  asfaltovou suspenziou za studena  - 2 x penetračný náter modifikovaný sbs kaučukom /m.č. 1.03</t>
  </si>
  <si>
    <r>
      <t>Lak asfaltový izolačný</t>
    </r>
    <r>
      <rPr>
        <sz val="8"/>
        <color theme="1"/>
        <rFont val="Arial CE"/>
        <charset val="238"/>
      </rPr>
      <t xml:space="preserve"> dodávaný v sudoch</t>
    </r>
  </si>
  <si>
    <r>
      <t>Izolácia proti zemnej vlhkosti s protiradarovou odolnosťou</t>
    </r>
    <r>
      <rPr>
        <sz val="8"/>
        <color rgb="FFFF0000"/>
        <rFont val="Arial CE"/>
        <charset val="238"/>
      </rPr>
      <t xml:space="preserve"> </t>
    </r>
    <r>
      <rPr>
        <sz val="8"/>
        <color theme="1"/>
        <rFont val="Arial CE"/>
        <charset val="238"/>
      </rPr>
      <t>zvislá / odvlhčenie muriva - nopová protivlhkostná fólia vyrobená z vysokohustotného polyethylenu (HDPE)</t>
    </r>
  </si>
  <si>
    <t xml:space="preserve">Fólia izolačná separačná - pás z oxidovaného asfaltu s nosnou vložkou zo sklenej rohože </t>
  </si>
  <si>
    <r>
      <t>Podstrešná fólia</t>
    </r>
    <r>
      <rPr>
        <sz val="8"/>
        <color theme="1"/>
        <rFont val="Arial CE"/>
        <charset val="238"/>
      </rPr>
      <t xml:space="preserve"> poistná-určená pre vetrané šikmé strešné konštrukcie</t>
    </r>
  </si>
  <si>
    <t>Parozábrana</t>
  </si>
  <si>
    <t>Izolačná doska z čadičových vlákien pre podlahy, hr. 60 mm, 600 x 1000 mm / m. č. 2.01</t>
  </si>
  <si>
    <t>Izolačná doska z čadičových vlákien pre podlahy, hr. 60 mm, 600 x 1000 mm / m.č. 2.02</t>
  </si>
  <si>
    <t>Extrudovaný polystyrén XPS, hrúbka 80 mm</t>
  </si>
  <si>
    <r>
      <t>Extrudovaný polystyrén XPS, hrúbka 80 mm</t>
    </r>
    <r>
      <rPr>
        <sz val="8"/>
        <color theme="1"/>
        <rFont val="Arial CE"/>
        <charset val="238"/>
      </rPr>
      <t xml:space="preserve"> / m. č. 1.08</t>
    </r>
  </si>
  <si>
    <t>Izolačná doska z čadičových vlákien pre šikmé strechy, hr. 40 mm, 600 x 1000 mm</t>
  </si>
  <si>
    <t>Izolačná doska z čadičových vlákien pre šikmé strechy, hr. 50 mm, 600 x 1000 mm</t>
  </si>
  <si>
    <t>Izolačná doska z čadičových vlákien pre šikmé strechy, hr. 140 mm, 600 x 1000 mm</t>
  </si>
  <si>
    <t>Izolačná doska z čadičových vlákien pre šikmé strechy, hr. 180 mm, 600 x 1000 mm</t>
  </si>
  <si>
    <t xml:space="preserve">Klieštiny mäkké rezivo - omietané smrekovec hranol akosť I </t>
  </si>
  <si>
    <t>Geotextília netkaná polypropylénová PP   300 g / m. č. 2.01</t>
  </si>
  <si>
    <t>Priečky sadrokartónové jedn. opláštené RFI 12.5 mm, hrúbka priečky 75mm m. č. 1.05 *</t>
  </si>
  <si>
    <t>Podhľad s drevenou konštrukciou z dosiek sadrokartónových 1x RF15 priamym upevnením na konštrukciu podkrovného priestoru</t>
  </si>
  <si>
    <r>
      <t>Krytiny z poplastovaného plechu hl</t>
    </r>
    <r>
      <rPr>
        <sz val="8"/>
        <color theme="1"/>
        <rFont val="Arial CE"/>
        <charset val="238"/>
      </rPr>
      <t>adké strešné zo zvitkov, so sklonom nad 30° do 45°</t>
    </r>
  </si>
  <si>
    <t>Zárubňa vnútorná, oceľová hranatá CGH, hrúbka steny od 19 cm,š.60, 70, 80, 90cm/STN,pol. 08 *</t>
  </si>
  <si>
    <t>Zárubňa vnútorná, oceľová hranatá CGH, hrúbka steny od 19 cm,š.60, 70, 80, 90cm/STN, / pol. 06 *</t>
  </si>
  <si>
    <t>Zárubňa vnútorná, oceľová hranatá CGH, hrúbka steny od 19 cm,š.60, 70, 80, 90cm/STN, /  pol. 08 *</t>
  </si>
  <si>
    <t>Zárubňa zhodná s vnútornými dverami vnútorná, oceľová hranatá CGH, hrúbka steny od 19 cm,š.60, 70, 80, 90cm/STN, / pol. 05 *</t>
  </si>
  <si>
    <t>Hydroizolačná HDPE fólia GSE HD 0,5</t>
  </si>
  <si>
    <t>Podlahovina z Vinyl  hr 5 mm /skladba B, C akustická  vinylová podlaha/ m. č. 1.02- 7,50 m2, m. č. 2.01-30,50m2, m. č.2.02-13,70 m2, m. č.2.03-28,00m2, m. č. 2.04- 7,20m2</t>
  </si>
  <si>
    <r>
      <t>Nátery stlárskych konštrukcií  na vzduchu schnúce lazurovacím lakom</t>
    </r>
    <r>
      <rPr>
        <sz val="8"/>
        <color rgb="FFFF0000"/>
        <rFont val="Arial CE"/>
        <charset val="238"/>
      </rPr>
      <t xml:space="preserve"> </t>
    </r>
  </si>
  <si>
    <t xml:space="preserve">Nátery stlárskych konštrukcií  na vzduchu schnúce lazurovacím lakom </t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</si>
  <si>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 m.č. 1.01</t>
    </r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</si>
  <si>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/m.č. 1.02</t>
    </r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</si>
  <si>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 m. č. 1.04</t>
    </r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</si>
  <si>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 m. č. 2.01</t>
    </r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</si>
  <si>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 m. č. 1.06</t>
    </r>
  </si>
  <si>
    <r>
      <t>Maľby z maliarskych zmesí tekutých,</t>
    </r>
    <r>
      <rPr>
        <sz val="8"/>
        <color rgb="FFFF0000"/>
        <rFont val="Arial CE"/>
        <charset val="238"/>
      </rPr>
      <t xml:space="preserve"> </t>
    </r>
    <r>
      <rPr>
        <sz val="8"/>
        <color theme="1"/>
        <rFont val="Arial CE"/>
        <charset val="238"/>
      </rPr>
      <t>jednofar. s bielym stropom jednonás. výšky do 3, 80 m / m. č. 1.08</t>
    </r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</si>
  <si>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 m. č. 1.07</t>
    </r>
  </si>
  <si>
    <r>
      <t xml:space="preserve">Maľby z maliarskych zmesí tekutých, </t>
    </r>
    <r>
      <rPr>
        <sz val="8"/>
        <color rgb="FFFF0000"/>
        <rFont val="Arial CE"/>
        <charset val="238"/>
      </rPr>
      <t xml:space="preserve"> </t>
    </r>
    <r>
      <rPr>
        <sz val="8"/>
        <color theme="1"/>
        <rFont val="Arial CE"/>
        <charset val="238"/>
      </rPr>
      <t>jednofar. s bielym stropom jednonás. výšky do 3, 80 m /m. č. 2.02</t>
    </r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</si>
  <si>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 m. č. 2.03</t>
    </r>
  </si>
  <si>
    <r>
      <t xml:space="preserve">Maľby z maliarskych zmesí tekutých, </t>
    </r>
    <r>
      <rPr>
        <sz val="8"/>
        <color theme="1"/>
        <rFont val="Arial CE"/>
        <charset val="238"/>
      </rPr>
      <t xml:space="preserve"> jednofar. s bielym stropom jednonás. výšky do 3, 80 m / m. č. 2.05</t>
    </r>
  </si>
  <si>
    <r>
      <t xml:space="preserve">Maľby z maliarskych zmesí tekutých, </t>
    </r>
    <r>
      <rPr>
        <sz val="8"/>
        <color theme="1"/>
        <rFont val="Arial CE"/>
        <charset val="238"/>
      </rPr>
      <t>jednofar. s bielym stropom jednonás. výšky do 3, 80 m / m. č. 1.03</t>
    </r>
  </si>
  <si>
    <r>
      <t xml:space="preserve">Maľby v obyv. pr. z maliar. Zmesí, </t>
    </r>
    <r>
      <rPr>
        <sz val="8"/>
        <color theme="1"/>
        <rFont val="Arial CE"/>
        <charset val="238"/>
      </rPr>
      <t>jednofarebné s bielym stropom s obrúsením do 3, 80 m / strop sdk m. č. 2.04</t>
    </r>
  </si>
  <si>
    <t xml:space="preserve">Podlahový vpust 80 × 150/50/75 priamy, mriežka nerez, nerezová príruba a límec 2. úrovne izolácie, vodná a suchá zápachová uzávera, </t>
  </si>
  <si>
    <t>Kotol plynový uzavretý, kondenzačný a modulujúci ÚK 6,1 - 21,2 kW, s prietokovým ohrevom TV 14,3 l/min. pri  t = 45°C+ teplotný senzor pre vonkajšie použitie QAC34/101</t>
  </si>
  <si>
    <t xml:space="preserve"> Ventil TS-90 DN 15, termostatický, priamy, prípojka na vykurovacie teleso s kužeľovým tesnením, pripojenie na rúru univerzálnym hrdlom</t>
  </si>
  <si>
    <t>Ventil do spiatočky RL-5 DN 15, priamy, s prednastavením, s možnosťou napúšťania, vypúšťania a uzavretia, prípojka na vykurovacie teleso s kužeľovým tesnením, pripojenie na rúru univerzálnym hrdlom</t>
  </si>
  <si>
    <t>Hlavica termostatická "H" "DE LUXE", so závitom M 30 x 1,5, hydrosenzor, poloha "0", krycí a poistný krúžok, protimrazová ochrana, 6-30°C, farba Agäis</t>
  </si>
  <si>
    <t>Ventilček vypúšťací 3/8" s rukoväťou, s otočným prípojom na hadicu</t>
  </si>
  <si>
    <t>Kohút guľový s pákovým ovládačom, PN 50, DN 20</t>
  </si>
  <si>
    <t>Termostat  programovateľný digitálny s časovým programom  RDE 100.1</t>
  </si>
  <si>
    <t>jednotka pre udržiavanie tlaku  - automatické doplňanie</t>
  </si>
  <si>
    <t>odlučovač vzduchu a kalov 3/4" aktívny odlučovač kalov</t>
  </si>
  <si>
    <t>Nádoba expanzná tlaková s membránou typ  bez poistného ventilu objemu 18 l, 3/4"</t>
  </si>
  <si>
    <t xml:space="preserve"> flex control pre pripojenie nádoby 3/4"</t>
  </si>
  <si>
    <t>Potrubie, rúrka univerzálna  stabil DN 20,00x2,9 mm v tyčiach</t>
  </si>
  <si>
    <t>Oceľový panelový radiátor  20K 900x1400 s bočným pripojením s dvoma panelmi</t>
  </si>
  <si>
    <t>Oceľový panelový radiátor  21K 600x400 s bočným pripojením s dvoma panelmi a jedným konvektorom</t>
  </si>
  <si>
    <t xml:space="preserve"> Oceľový panelový radiátor  21K 600x600 s bočným pripojením s dvoma panelmi a jedným konvektorom</t>
  </si>
  <si>
    <t>Oceľový panelový radiátor  21K 600x1000 s bočným pripojením s dvoma panelmi a jedným konvektorom</t>
  </si>
  <si>
    <t>Oceľový panelový radiátor  21K 600x1200 s bočným pripojením s dvoma panelmi a jedným konvektorom</t>
  </si>
  <si>
    <t xml:space="preserve"> Oceľový panelový radiátor  21K 600x1600 s bočným pripojením s dvoma panelmi a jedným konvektorom</t>
  </si>
  <si>
    <t>Oceľový panelový radiátor  22K 400x1200 s bočným pripojením s dvoma panelmi a dvoma konvektormi</t>
  </si>
  <si>
    <t>Oceľový panelový radiátor  22K 600x1000 s bočným pripojením s dvoma panelmi a dvoma konvektormi</t>
  </si>
  <si>
    <t>Oceľový panelový radiátor  22K 600x1500 s bočným pripojením s dvoma panelmi a dvoma konvektormi</t>
  </si>
  <si>
    <r>
      <t>Dvere SAPELI TALIA 40 vnútorné, alebo ekvivalent porovnateľného dizajnu a kvality, laminátové, dekor CPL čierna grafit, mechanicky odolné presklenné float číre, DTD, š. 90cm/STN</t>
    </r>
    <r>
      <rPr>
        <sz val="8"/>
        <color theme="1"/>
        <rFont val="Arial CE"/>
        <charset val="238"/>
      </rPr>
      <t>/ pol.04 / m.č. 1.01 *</t>
    </r>
  </si>
  <si>
    <r>
      <t>Dvere SAPELI TALIA 40 vnútorné, alebo ekvivalent porovnateľného dizajnu a kvality, laminátové, dekor CPL čierna grafit, mechanicky odolné presklenné float číre, DTD, š. 80cm/STN</t>
    </r>
    <r>
      <rPr>
        <sz val="8"/>
        <color theme="1"/>
        <rFont val="Arial CE"/>
        <charset val="238"/>
      </rPr>
      <t>/ pol.05 / m.č. 1.02, 2.01 *</t>
    </r>
  </si>
  <si>
    <r>
      <t>Dvere SAPELI TALIA 10 vnútorné, alebo ekvivalent porovnateľného dizajnu a kvality, laminátové, dekor CPL čierna grafit, DTD, š. 60cm/STN</t>
    </r>
    <r>
      <rPr>
        <sz val="8"/>
        <color theme="1"/>
        <rFont val="Arial CE"/>
        <charset val="238"/>
      </rPr>
      <t>/ pol.03 / m.č. 1.01 *</t>
    </r>
  </si>
  <si>
    <r>
      <t>Dvere SAPELI TALIA 40 vnútorné, alebo ekvivalent porovnateľného dizajnu a kvality,laminátové, dekor CPL čierna grafit, mechanicky odolné presklenné sapelux biele, DTD, š. 60cm/STN</t>
    </r>
    <r>
      <rPr>
        <sz val="8"/>
        <color theme="1"/>
        <rFont val="Arial CE"/>
        <charset val="238"/>
      </rPr>
      <t>/ pol.08 / m.č. 2.02 *</t>
    </r>
  </si>
  <si>
    <t>Dvere protipožiarne vnútorné SAPELI TALIA 40, alebo ekvivalent porovnateľného dizajnu a kvality, dekor CPL čierna grafit, presklené float číre / pol. 09 (EW 30 D3) m. č. 2.02 *</t>
  </si>
  <si>
    <r>
      <t>Dvere SAPELI TALIA 40 vnútorné, alebo ekvivalent porovnateľného dizajnu a kvality, laminátové, dekor CPL čierna grafit, mechanicky odolné presklenné sapelux biele, DTD, š. 60cm/STN</t>
    </r>
    <r>
      <rPr>
        <sz val="8"/>
        <color theme="1"/>
        <rFont val="Arial CE"/>
        <charset val="238"/>
      </rPr>
      <t>/ pol.08 / m.č. 1.04 *</t>
    </r>
  </si>
  <si>
    <r>
      <t>Dvere SAPELI TALIA 10 vnútorné, alebo ekvivalent porovnateľného dizajnu a kvality, laminátové, dekor CPL čierna grafit, DTD, š. 80cm/STN</t>
    </r>
    <r>
      <rPr>
        <sz val="8"/>
        <color theme="1"/>
        <rFont val="Arial CE"/>
        <charset val="238"/>
      </rPr>
      <t>/ pol.06 / m.č. 1.02 *</t>
    </r>
  </si>
  <si>
    <t>Keramická krytina typ Steinbruck (tvarovo sa zhoduje s tradičnými škridlami), jednoduchých striech, sklon od 35° do 60° Technické informácie Celková dĺžka cca 400 mm
Celková šírka cca 223 mm, Krycia dĺžka cca 280 - 310 mm, Krycia šírka cca 199 mm, Hmotnosť cca 2.7 kg/ks</t>
  </si>
  <si>
    <t>Vzduchotechnika - výber Nástenný ventilátor  100T, časový dobeh</t>
  </si>
  <si>
    <t>Vzduchotechnika - výber Radiálny potrubný ventilátor 150T, plast, 230 V, čas . dobéh</t>
  </si>
  <si>
    <t>Dátum: 13. 05.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</si>
</sst>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theme="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1" fillId="0" borderId="0" xfId="0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14" fontId="4" fillId="0" borderId="1" xfId="0" applyNumberFormat="1" applyFont="1" applyFill="1" applyBorder="1"/>
    <xf numFmtId="14" fontId="5" fillId="0" borderId="25" xfId="0" applyNumberFormat="1" applyFont="1" applyFill="1" applyBorder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166" fontId="5" fillId="0" borderId="0" xfId="0" applyNumberFormat="1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8"/>
  <sheetViews>
    <sheetView tabSelected="1" workbookViewId="0">
      <selection activeCell="F23" sqref="F23"/>
    </sheetView>
  </sheetViews>
  <sheetFormatPr defaultColWidth="0" defaultRowHeight="14.75" x14ac:dyDescent="0.75"/>
  <cols>
    <col min="1" max="1" width="35.7265625" customWidth="1"/>
    <col min="2" max="3" width="15.7265625" customWidth="1"/>
    <col min="4" max="6" width="8.7265625" customWidth="1"/>
    <col min="7" max="7" width="15.7265625" customWidth="1"/>
    <col min="8" max="8" width="3.7265625" customWidth="1"/>
    <col min="9" max="26" width="0" hidden="1" customWidth="1"/>
    <col min="27" max="16384" width="9.1328125" hidden="1"/>
  </cols>
  <sheetData>
    <row r="1" spans="1:26" x14ac:dyDescent="0.75">
      <c r="A1" s="3"/>
      <c r="B1" s="3"/>
      <c r="C1" s="3"/>
      <c r="D1" s="3"/>
      <c r="E1" s="3"/>
      <c r="F1" s="3"/>
      <c r="G1" s="3"/>
    </row>
    <row r="2" spans="1:26" x14ac:dyDescent="0.7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7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75">
      <c r="A4" s="192" t="s">
        <v>1</v>
      </c>
      <c r="B4" s="192"/>
      <c r="C4" s="192"/>
      <c r="D4" s="192"/>
      <c r="E4" s="192"/>
      <c r="F4" s="8">
        <v>0.2</v>
      </c>
      <c r="G4" s="8">
        <v>0</v>
      </c>
    </row>
    <row r="5" spans="1:26" x14ac:dyDescent="0.75">
      <c r="A5" s="3"/>
      <c r="B5" s="3"/>
      <c r="C5" s="3"/>
      <c r="D5" s="3"/>
      <c r="E5" s="3"/>
      <c r="F5" s="3"/>
      <c r="G5" s="3"/>
    </row>
    <row r="6" spans="1:26" x14ac:dyDescent="0.7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75">
      <c r="A7" s="173" t="s">
        <v>12</v>
      </c>
      <c r="B7" s="174">
        <f>'SO 6157'!I299-Rekapitulácia!D7</f>
        <v>0</v>
      </c>
      <c r="C7" s="174">
        <f>'Kryci_list 6157'!J26</f>
        <v>0</v>
      </c>
      <c r="D7" s="174">
        <v>0</v>
      </c>
      <c r="E7" s="174">
        <f>'Kryci_list 6157'!J17</f>
        <v>0</v>
      </c>
      <c r="F7" s="174">
        <v>0</v>
      </c>
      <c r="G7" s="174">
        <f t="shared" ref="G7:G12" si="0">B7+C7+D7+E7+F7</f>
        <v>0</v>
      </c>
      <c r="K7">
        <f>'SO 6157'!K299</f>
        <v>0</v>
      </c>
      <c r="Q7">
        <v>30.126000000000001</v>
      </c>
    </row>
    <row r="8" spans="1:26" x14ac:dyDescent="0.75">
      <c r="A8" s="173" t="s">
        <v>13</v>
      </c>
      <c r="B8" s="174">
        <f>'SO 6159'!I33-Rekapitulácia!D8</f>
        <v>0</v>
      </c>
      <c r="C8" s="174">
        <f>'Kryci_list 6159'!J26</f>
        <v>0</v>
      </c>
      <c r="D8" s="174">
        <v>0</v>
      </c>
      <c r="E8" s="174">
        <f>'Kryci_list 6159'!J17</f>
        <v>0</v>
      </c>
      <c r="F8" s="174">
        <v>0</v>
      </c>
      <c r="G8" s="174">
        <f t="shared" si="0"/>
        <v>0</v>
      </c>
      <c r="K8">
        <f>'SO 6159'!K33</f>
        <v>0</v>
      </c>
      <c r="Q8">
        <v>30.126000000000001</v>
      </c>
    </row>
    <row r="9" spans="1:26" x14ac:dyDescent="0.75">
      <c r="A9" s="173" t="s">
        <v>14</v>
      </c>
      <c r="B9" s="174">
        <f>'SO 6160'!I57-Rekapitulácia!D9</f>
        <v>0</v>
      </c>
      <c r="C9" s="174">
        <f>'Kryci_list 6160'!J26</f>
        <v>0</v>
      </c>
      <c r="D9" s="174">
        <v>0</v>
      </c>
      <c r="E9" s="174">
        <f>'Kryci_list 6160'!J17</f>
        <v>0</v>
      </c>
      <c r="F9" s="174">
        <v>0</v>
      </c>
      <c r="G9" s="174">
        <f t="shared" si="0"/>
        <v>0</v>
      </c>
      <c r="K9">
        <f>'SO 6160'!K57</f>
        <v>0</v>
      </c>
      <c r="Q9">
        <v>30.126000000000001</v>
      </c>
    </row>
    <row r="10" spans="1:26" x14ac:dyDescent="0.75">
      <c r="A10" s="173" t="s">
        <v>15</v>
      </c>
      <c r="B10" s="174">
        <f>'SO 6161'!I76-Rekapitulácia!D10</f>
        <v>0</v>
      </c>
      <c r="C10" s="174">
        <f>'Kryci_list 6161'!J26</f>
        <v>0</v>
      </c>
      <c r="D10" s="174">
        <v>0</v>
      </c>
      <c r="E10" s="174">
        <f>'Kryci_list 6161'!J17</f>
        <v>0</v>
      </c>
      <c r="F10" s="174">
        <v>0</v>
      </c>
      <c r="G10" s="174">
        <f t="shared" si="0"/>
        <v>0</v>
      </c>
      <c r="K10">
        <f>'SO 6161'!K76</f>
        <v>0</v>
      </c>
      <c r="Q10">
        <v>30.126000000000001</v>
      </c>
    </row>
    <row r="11" spans="1:26" x14ac:dyDescent="0.75">
      <c r="A11" s="173" t="s">
        <v>16</v>
      </c>
      <c r="B11" s="174">
        <f>'SO 6162'!I26-Rekapitulácia!D11</f>
        <v>0</v>
      </c>
      <c r="C11" s="174">
        <f>'Kryci_list 6162'!J26</f>
        <v>0</v>
      </c>
      <c r="D11" s="174">
        <v>0</v>
      </c>
      <c r="E11" s="174">
        <f>'Kryci_list 6162'!J17</f>
        <v>0</v>
      </c>
      <c r="F11" s="174">
        <v>0</v>
      </c>
      <c r="G11" s="174">
        <f t="shared" si="0"/>
        <v>0</v>
      </c>
      <c r="K11">
        <f>'SO 6162'!K26</f>
        <v>0</v>
      </c>
      <c r="Q11">
        <v>30.126000000000001</v>
      </c>
    </row>
    <row r="12" spans="1:26" x14ac:dyDescent="0.75">
      <c r="A12" s="61" t="s">
        <v>17</v>
      </c>
      <c r="B12" s="68">
        <f>'SO 6163'!I19-Rekapitulácia!D12</f>
        <v>0</v>
      </c>
      <c r="C12" s="68">
        <f>'Kryci_list 6163'!J26</f>
        <v>0</v>
      </c>
      <c r="D12" s="68">
        <v>0</v>
      </c>
      <c r="E12" s="68">
        <f>'Kryci_list 6163'!J17</f>
        <v>0</v>
      </c>
      <c r="F12" s="68">
        <v>0</v>
      </c>
      <c r="G12" s="68">
        <f t="shared" si="0"/>
        <v>0</v>
      </c>
      <c r="K12">
        <f>'SO 6163'!K19</f>
        <v>0</v>
      </c>
      <c r="Q12">
        <v>30.126000000000001</v>
      </c>
    </row>
    <row r="13" spans="1:26" x14ac:dyDescent="0.75">
      <c r="A13" s="180" t="s">
        <v>613</v>
      </c>
      <c r="B13" s="181">
        <f>SUM(B7:B12)</f>
        <v>0</v>
      </c>
      <c r="C13" s="181">
        <f>SUM(C7:C12)</f>
        <v>0</v>
      </c>
      <c r="D13" s="181">
        <f>SUM(D7:D12)</f>
        <v>0</v>
      </c>
      <c r="E13" s="181">
        <f>SUM(E7:E12)</f>
        <v>0</v>
      </c>
      <c r="F13" s="181">
        <f>SUM(F7:F12)</f>
        <v>0</v>
      </c>
      <c r="G13" s="181">
        <f>SUM(G7:G12)-SUM(Z7:Z12)</f>
        <v>0</v>
      </c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x14ac:dyDescent="0.75">
      <c r="A14" s="178" t="s">
        <v>614</v>
      </c>
      <c r="B14" s="179">
        <f>G13-SUM(Rekapitulácia!K7:'Rekapitulácia'!K12)*1</f>
        <v>0</v>
      </c>
      <c r="C14" s="179"/>
      <c r="D14" s="179"/>
      <c r="E14" s="179"/>
      <c r="F14" s="179"/>
      <c r="G14" s="179">
        <f>ROUND(((ROUND(B14,2)*20)/100),2)*1</f>
        <v>0</v>
      </c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x14ac:dyDescent="0.75">
      <c r="A15" s="5" t="s">
        <v>615</v>
      </c>
      <c r="B15" s="176">
        <f>(G13-B14)</f>
        <v>0</v>
      </c>
      <c r="C15" s="176"/>
      <c r="D15" s="176"/>
      <c r="E15" s="176"/>
      <c r="F15" s="176"/>
      <c r="G15" s="176">
        <f>ROUND(((ROUND(B15,2)*0)/100),2)</f>
        <v>0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x14ac:dyDescent="0.75">
      <c r="A16" s="5" t="s">
        <v>616</v>
      </c>
      <c r="B16" s="176"/>
      <c r="C16" s="176"/>
      <c r="D16" s="176"/>
      <c r="E16" s="176"/>
      <c r="F16" s="176"/>
      <c r="G16" s="176">
        <f>SUM(G13:G15)</f>
        <v>0</v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7" x14ac:dyDescent="0.75">
      <c r="A17" s="10"/>
      <c r="B17" s="177"/>
      <c r="C17" s="177"/>
      <c r="D17" s="177"/>
      <c r="E17" s="177"/>
      <c r="F17" s="177"/>
      <c r="G17" s="177"/>
    </row>
    <row r="18" spans="1:7" x14ac:dyDescent="0.75">
      <c r="A18" s="10"/>
      <c r="B18" s="177"/>
      <c r="C18" s="177"/>
      <c r="D18" s="177"/>
      <c r="E18" s="177"/>
      <c r="F18" s="177"/>
      <c r="G18" s="177"/>
    </row>
    <row r="19" spans="1:7" x14ac:dyDescent="0.75">
      <c r="A19" s="10"/>
      <c r="B19" s="177"/>
      <c r="C19" s="177"/>
      <c r="D19" s="177"/>
      <c r="E19" s="177"/>
      <c r="F19" s="177"/>
      <c r="G19" s="177"/>
    </row>
    <row r="20" spans="1:7" x14ac:dyDescent="0.75">
      <c r="A20" s="10"/>
      <c r="B20" s="177"/>
      <c r="C20" s="177"/>
      <c r="D20" s="177"/>
      <c r="E20" s="177"/>
      <c r="F20" s="177"/>
      <c r="G20" s="177"/>
    </row>
    <row r="21" spans="1:7" x14ac:dyDescent="0.75">
      <c r="A21" s="10"/>
      <c r="B21" s="177"/>
      <c r="C21" s="177"/>
      <c r="D21" s="177"/>
      <c r="E21" s="177"/>
      <c r="F21" s="177"/>
      <c r="G21" s="177"/>
    </row>
    <row r="22" spans="1:7" x14ac:dyDescent="0.75">
      <c r="A22" s="10"/>
      <c r="B22" s="177"/>
      <c r="C22" s="177"/>
      <c r="D22" s="177"/>
      <c r="E22" s="177"/>
      <c r="F22" s="177"/>
      <c r="G22" s="177"/>
    </row>
    <row r="23" spans="1:7" x14ac:dyDescent="0.75">
      <c r="A23" s="10"/>
      <c r="B23" s="177"/>
      <c r="C23" s="177"/>
      <c r="D23" s="177"/>
      <c r="E23" s="177"/>
      <c r="F23" s="177"/>
      <c r="G23" s="177"/>
    </row>
    <row r="24" spans="1:7" x14ac:dyDescent="0.75">
      <c r="A24" s="10"/>
      <c r="B24" s="177"/>
      <c r="C24" s="177"/>
      <c r="D24" s="177"/>
      <c r="E24" s="177"/>
      <c r="F24" s="177"/>
      <c r="G24" s="177"/>
    </row>
    <row r="25" spans="1:7" x14ac:dyDescent="0.75">
      <c r="A25" s="10"/>
      <c r="B25" s="177"/>
      <c r="C25" s="177"/>
      <c r="D25" s="177"/>
      <c r="E25" s="177"/>
      <c r="F25" s="177"/>
      <c r="G25" s="177"/>
    </row>
    <row r="26" spans="1:7" x14ac:dyDescent="0.75">
      <c r="A26" s="10"/>
      <c r="B26" s="177"/>
      <c r="C26" s="177"/>
      <c r="D26" s="177"/>
      <c r="E26" s="177"/>
      <c r="F26" s="177"/>
      <c r="G26" s="177"/>
    </row>
    <row r="27" spans="1:7" x14ac:dyDescent="0.75">
      <c r="A27" s="10"/>
      <c r="B27" s="177"/>
      <c r="C27" s="177"/>
      <c r="D27" s="177"/>
      <c r="E27" s="177"/>
      <c r="F27" s="177"/>
      <c r="G27" s="177"/>
    </row>
    <row r="28" spans="1:7" x14ac:dyDescent="0.75">
      <c r="A28" s="10"/>
      <c r="B28" s="177"/>
      <c r="C28" s="177"/>
      <c r="D28" s="177"/>
      <c r="E28" s="177"/>
      <c r="F28" s="177"/>
      <c r="G28" s="177"/>
    </row>
    <row r="29" spans="1:7" x14ac:dyDescent="0.75">
      <c r="A29" s="10"/>
      <c r="B29" s="177"/>
      <c r="C29" s="177"/>
      <c r="D29" s="177"/>
      <c r="E29" s="177"/>
      <c r="F29" s="177"/>
      <c r="G29" s="177"/>
    </row>
    <row r="30" spans="1:7" x14ac:dyDescent="0.75">
      <c r="A30" s="10"/>
      <c r="B30" s="177"/>
      <c r="C30" s="177"/>
      <c r="D30" s="177"/>
      <c r="E30" s="177"/>
      <c r="F30" s="177"/>
      <c r="G30" s="177"/>
    </row>
    <row r="31" spans="1:7" x14ac:dyDescent="0.75">
      <c r="A31" s="10"/>
      <c r="B31" s="177"/>
      <c r="C31" s="177"/>
      <c r="D31" s="177"/>
      <c r="E31" s="177"/>
      <c r="F31" s="177"/>
      <c r="G31" s="177"/>
    </row>
    <row r="32" spans="1:7" x14ac:dyDescent="0.75">
      <c r="A32" s="10"/>
      <c r="B32" s="177"/>
      <c r="C32" s="177"/>
      <c r="D32" s="177"/>
      <c r="E32" s="177"/>
      <c r="F32" s="177"/>
      <c r="G32" s="177"/>
    </row>
    <row r="33" spans="1:7" x14ac:dyDescent="0.75">
      <c r="A33" s="10"/>
      <c r="B33" s="177"/>
      <c r="C33" s="177"/>
      <c r="D33" s="177"/>
      <c r="E33" s="177"/>
      <c r="F33" s="177"/>
      <c r="G33" s="177"/>
    </row>
    <row r="34" spans="1:7" x14ac:dyDescent="0.75">
      <c r="A34" s="10"/>
      <c r="B34" s="177"/>
      <c r="C34" s="177"/>
      <c r="D34" s="177"/>
      <c r="E34" s="177"/>
      <c r="F34" s="177"/>
      <c r="G34" s="177"/>
    </row>
    <row r="35" spans="1:7" x14ac:dyDescent="0.75">
      <c r="A35" s="10"/>
      <c r="B35" s="177"/>
      <c r="C35" s="177"/>
      <c r="D35" s="177"/>
      <c r="E35" s="177"/>
      <c r="F35" s="177"/>
      <c r="G35" s="177"/>
    </row>
    <row r="36" spans="1:7" x14ac:dyDescent="0.75">
      <c r="A36" s="10"/>
      <c r="B36" s="177"/>
      <c r="C36" s="177"/>
      <c r="D36" s="177"/>
      <c r="E36" s="177"/>
      <c r="F36" s="177"/>
      <c r="G36" s="177"/>
    </row>
    <row r="37" spans="1:7" x14ac:dyDescent="0.75">
      <c r="A37" s="10"/>
      <c r="B37" s="177"/>
      <c r="C37" s="177"/>
      <c r="D37" s="177"/>
      <c r="E37" s="177"/>
      <c r="F37" s="177"/>
      <c r="G37" s="177"/>
    </row>
    <row r="38" spans="1:7" x14ac:dyDescent="0.75">
      <c r="A38" s="10"/>
      <c r="B38" s="177"/>
      <c r="C38" s="177"/>
      <c r="D38" s="177"/>
      <c r="E38" s="177"/>
      <c r="F38" s="177"/>
      <c r="G38" s="177"/>
    </row>
    <row r="39" spans="1:7" x14ac:dyDescent="0.75">
      <c r="A39" s="1"/>
      <c r="B39" s="140"/>
      <c r="C39" s="140"/>
      <c r="D39" s="140"/>
      <c r="E39" s="140"/>
      <c r="F39" s="140"/>
      <c r="G39" s="140"/>
    </row>
    <row r="40" spans="1:7" x14ac:dyDescent="0.75">
      <c r="A40" s="1"/>
      <c r="B40" s="140"/>
      <c r="C40" s="140"/>
      <c r="D40" s="140"/>
      <c r="E40" s="140"/>
      <c r="F40" s="140"/>
      <c r="G40" s="140"/>
    </row>
    <row r="41" spans="1:7" x14ac:dyDescent="0.75">
      <c r="A41" s="1"/>
      <c r="B41" s="140"/>
      <c r="C41" s="140"/>
      <c r="D41" s="140"/>
      <c r="E41" s="140"/>
      <c r="F41" s="140"/>
      <c r="G41" s="140"/>
    </row>
    <row r="42" spans="1:7" x14ac:dyDescent="0.75">
      <c r="A42" s="1"/>
      <c r="B42" s="140"/>
      <c r="C42" s="140"/>
      <c r="D42" s="140"/>
      <c r="E42" s="140"/>
      <c r="F42" s="140"/>
      <c r="G42" s="140"/>
    </row>
    <row r="43" spans="1:7" x14ac:dyDescent="0.75">
      <c r="A43" s="1"/>
      <c r="B43" s="140"/>
      <c r="C43" s="140"/>
      <c r="D43" s="140"/>
      <c r="E43" s="140"/>
      <c r="F43" s="140"/>
      <c r="G43" s="140"/>
    </row>
    <row r="44" spans="1:7" x14ac:dyDescent="0.75">
      <c r="A44" s="1"/>
      <c r="B44" s="140"/>
      <c r="C44" s="140"/>
      <c r="D44" s="140"/>
      <c r="E44" s="140"/>
      <c r="F44" s="140"/>
      <c r="G44" s="140"/>
    </row>
    <row r="45" spans="1:7" x14ac:dyDescent="0.75">
      <c r="A45" s="1"/>
      <c r="B45" s="140"/>
      <c r="C45" s="140"/>
      <c r="D45" s="140"/>
      <c r="E45" s="140"/>
      <c r="F45" s="140"/>
      <c r="G45" s="140"/>
    </row>
    <row r="46" spans="1:7" x14ac:dyDescent="0.75">
      <c r="A46" s="1"/>
      <c r="B46" s="140"/>
      <c r="C46" s="140"/>
      <c r="D46" s="140"/>
      <c r="E46" s="140"/>
      <c r="F46" s="140"/>
      <c r="G46" s="140"/>
    </row>
    <row r="47" spans="1:7" x14ac:dyDescent="0.75">
      <c r="A47" s="1"/>
      <c r="B47" s="140"/>
      <c r="C47" s="140"/>
      <c r="D47" s="140"/>
      <c r="E47" s="140"/>
      <c r="F47" s="140"/>
      <c r="G47" s="140"/>
    </row>
    <row r="48" spans="1:7" x14ac:dyDescent="0.75">
      <c r="A48" s="1"/>
      <c r="B48" s="140"/>
      <c r="C48" s="140"/>
      <c r="D48" s="140"/>
      <c r="E48" s="140"/>
      <c r="F48" s="140"/>
      <c r="G48" s="140"/>
    </row>
    <row r="49" spans="1:7" x14ac:dyDescent="0.75">
      <c r="A49" s="1"/>
      <c r="B49" s="140"/>
      <c r="C49" s="140"/>
      <c r="D49" s="140"/>
      <c r="E49" s="140"/>
      <c r="F49" s="140"/>
      <c r="G49" s="140"/>
    </row>
    <row r="50" spans="1:7" x14ac:dyDescent="0.75">
      <c r="A50" s="1"/>
      <c r="B50" s="140"/>
      <c r="C50" s="140"/>
      <c r="D50" s="140"/>
      <c r="E50" s="140"/>
      <c r="F50" s="140"/>
      <c r="G50" s="140"/>
    </row>
    <row r="51" spans="1:7" x14ac:dyDescent="0.75">
      <c r="B51" s="175"/>
      <c r="C51" s="175"/>
      <c r="D51" s="175"/>
      <c r="E51" s="175"/>
      <c r="F51" s="175"/>
      <c r="G51" s="175"/>
    </row>
    <row r="52" spans="1:7" x14ac:dyDescent="0.75">
      <c r="B52" s="175"/>
      <c r="C52" s="175"/>
      <c r="D52" s="175"/>
      <c r="E52" s="175"/>
      <c r="F52" s="175"/>
      <c r="G52" s="175"/>
    </row>
    <row r="53" spans="1:7" x14ac:dyDescent="0.75">
      <c r="B53" s="175"/>
      <c r="C53" s="175"/>
      <c r="D53" s="175"/>
      <c r="E53" s="175"/>
      <c r="F53" s="175"/>
      <c r="G53" s="175"/>
    </row>
    <row r="54" spans="1:7" x14ac:dyDescent="0.75">
      <c r="B54" s="175"/>
      <c r="C54" s="175"/>
      <c r="D54" s="175"/>
      <c r="E54" s="175"/>
      <c r="F54" s="175"/>
      <c r="G54" s="175"/>
    </row>
    <row r="55" spans="1:7" x14ac:dyDescent="0.75">
      <c r="B55" s="175"/>
      <c r="C55" s="175"/>
      <c r="D55" s="175"/>
      <c r="E55" s="175"/>
      <c r="F55" s="175"/>
      <c r="G55" s="175"/>
    </row>
    <row r="56" spans="1:7" x14ac:dyDescent="0.75">
      <c r="B56" s="175"/>
      <c r="C56" s="175"/>
      <c r="D56" s="175"/>
      <c r="E56" s="175"/>
      <c r="F56" s="175"/>
      <c r="G56" s="175"/>
    </row>
    <row r="57" spans="1:7" x14ac:dyDescent="0.75">
      <c r="B57" s="175"/>
      <c r="C57" s="175"/>
      <c r="D57" s="175"/>
      <c r="E57" s="175"/>
      <c r="F57" s="175"/>
      <c r="G57" s="175"/>
    </row>
    <row r="58" spans="1:7" x14ac:dyDescent="0.75">
      <c r="B58" s="175"/>
      <c r="C58" s="175"/>
      <c r="D58" s="175"/>
      <c r="E58" s="175"/>
      <c r="F58" s="175"/>
      <c r="G58" s="175"/>
    </row>
    <row r="59" spans="1:7" x14ac:dyDescent="0.75">
      <c r="B59" s="175"/>
      <c r="C59" s="175"/>
      <c r="D59" s="175"/>
      <c r="E59" s="175"/>
      <c r="F59" s="175"/>
      <c r="G59" s="175"/>
    </row>
    <row r="60" spans="1:7" x14ac:dyDescent="0.75">
      <c r="B60" s="175"/>
      <c r="C60" s="175"/>
      <c r="D60" s="175"/>
      <c r="E60" s="175"/>
      <c r="F60" s="175"/>
      <c r="G60" s="175"/>
    </row>
    <row r="61" spans="1:7" x14ac:dyDescent="0.75">
      <c r="B61" s="175"/>
      <c r="C61" s="175"/>
      <c r="D61" s="175"/>
      <c r="E61" s="175"/>
      <c r="F61" s="175"/>
      <c r="G61" s="175"/>
    </row>
    <row r="62" spans="1:7" x14ac:dyDescent="0.75">
      <c r="B62" s="175"/>
      <c r="C62" s="175"/>
      <c r="D62" s="175"/>
      <c r="E62" s="175"/>
      <c r="F62" s="175"/>
      <c r="G62" s="175"/>
    </row>
    <row r="63" spans="1:7" x14ac:dyDescent="0.75">
      <c r="B63" s="175"/>
      <c r="C63" s="175"/>
      <c r="D63" s="175"/>
      <c r="E63" s="175"/>
      <c r="F63" s="175"/>
      <c r="G63" s="175"/>
    </row>
    <row r="64" spans="1:7" x14ac:dyDescent="0.75">
      <c r="B64" s="175"/>
      <c r="C64" s="175"/>
      <c r="D64" s="175"/>
      <c r="E64" s="175"/>
      <c r="F64" s="175"/>
      <c r="G64" s="175"/>
    </row>
    <row r="65" spans="2:7" x14ac:dyDescent="0.75">
      <c r="B65" s="175"/>
      <c r="C65" s="175"/>
      <c r="D65" s="175"/>
      <c r="E65" s="175"/>
      <c r="F65" s="175"/>
      <c r="G65" s="175"/>
    </row>
    <row r="66" spans="2:7" x14ac:dyDescent="0.75">
      <c r="B66" s="175"/>
      <c r="C66" s="175"/>
      <c r="D66" s="175"/>
      <c r="E66" s="175"/>
      <c r="F66" s="175"/>
      <c r="G66" s="175"/>
    </row>
    <row r="67" spans="2:7" x14ac:dyDescent="0.75">
      <c r="B67" s="175"/>
      <c r="C67" s="175"/>
      <c r="D67" s="175"/>
      <c r="E67" s="175"/>
      <c r="F67" s="175"/>
      <c r="G67" s="175"/>
    </row>
    <row r="68" spans="2:7" x14ac:dyDescent="0.75">
      <c r="B68" s="175"/>
      <c r="C68" s="175"/>
      <c r="D68" s="175"/>
      <c r="E68" s="175"/>
      <c r="F68" s="175"/>
      <c r="G68" s="175"/>
    </row>
    <row r="69" spans="2:7" x14ac:dyDescent="0.75">
      <c r="B69" s="175"/>
      <c r="C69" s="175"/>
      <c r="D69" s="175"/>
      <c r="E69" s="175"/>
      <c r="F69" s="175"/>
      <c r="G69" s="175"/>
    </row>
    <row r="70" spans="2:7" x14ac:dyDescent="0.75">
      <c r="B70" s="175"/>
      <c r="C70" s="175"/>
      <c r="D70" s="175"/>
      <c r="E70" s="175"/>
      <c r="F70" s="175"/>
      <c r="G70" s="175"/>
    </row>
    <row r="71" spans="2:7" x14ac:dyDescent="0.75">
      <c r="B71" s="175"/>
      <c r="C71" s="175"/>
      <c r="D71" s="175"/>
      <c r="E71" s="175"/>
      <c r="F71" s="175"/>
      <c r="G71" s="175"/>
    </row>
    <row r="72" spans="2:7" x14ac:dyDescent="0.75">
      <c r="B72" s="175"/>
      <c r="C72" s="175"/>
      <c r="D72" s="175"/>
      <c r="E72" s="175"/>
      <c r="F72" s="175"/>
      <c r="G72" s="175"/>
    </row>
    <row r="73" spans="2:7" x14ac:dyDescent="0.75">
      <c r="B73" s="175"/>
      <c r="C73" s="175"/>
      <c r="D73" s="175"/>
      <c r="E73" s="175"/>
      <c r="F73" s="175"/>
      <c r="G73" s="175"/>
    </row>
    <row r="74" spans="2:7" x14ac:dyDescent="0.75">
      <c r="B74" s="175"/>
      <c r="C74" s="175"/>
      <c r="D74" s="175"/>
      <c r="E74" s="175"/>
      <c r="F74" s="175"/>
      <c r="G74" s="175"/>
    </row>
    <row r="75" spans="2:7" x14ac:dyDescent="0.75">
      <c r="B75" s="175"/>
      <c r="C75" s="175"/>
      <c r="D75" s="175"/>
      <c r="E75" s="175"/>
      <c r="F75" s="175"/>
      <c r="G75" s="175"/>
    </row>
    <row r="76" spans="2:7" x14ac:dyDescent="0.75">
      <c r="B76" s="175"/>
      <c r="C76" s="175"/>
      <c r="D76" s="175"/>
      <c r="E76" s="175"/>
      <c r="F76" s="175"/>
      <c r="G76" s="175"/>
    </row>
    <row r="77" spans="2:7" x14ac:dyDescent="0.75">
      <c r="B77" s="175"/>
      <c r="C77" s="175"/>
      <c r="D77" s="175"/>
      <c r="E77" s="175"/>
      <c r="F77" s="175"/>
      <c r="G77" s="175"/>
    </row>
    <row r="78" spans="2:7" x14ac:dyDescent="0.75">
      <c r="B78" s="175"/>
      <c r="C78" s="175"/>
      <c r="D78" s="175"/>
      <c r="E78" s="175"/>
      <c r="F78" s="175"/>
      <c r="G78" s="175"/>
    </row>
    <row r="79" spans="2:7" x14ac:dyDescent="0.75">
      <c r="B79" s="175"/>
      <c r="C79" s="175"/>
      <c r="D79" s="175"/>
      <c r="E79" s="175"/>
      <c r="F79" s="175"/>
      <c r="G79" s="175"/>
    </row>
    <row r="80" spans="2:7" x14ac:dyDescent="0.75">
      <c r="B80" s="175"/>
      <c r="C80" s="175"/>
      <c r="D80" s="175"/>
      <c r="E80" s="175"/>
      <c r="F80" s="175"/>
      <c r="G80" s="175"/>
    </row>
    <row r="81" spans="2:7" x14ac:dyDescent="0.75">
      <c r="B81" s="175"/>
      <c r="C81" s="175"/>
      <c r="D81" s="175"/>
      <c r="E81" s="175"/>
      <c r="F81" s="175"/>
      <c r="G81" s="175"/>
    </row>
    <row r="82" spans="2:7" x14ac:dyDescent="0.75">
      <c r="B82" s="175"/>
      <c r="C82" s="175"/>
      <c r="D82" s="175"/>
      <c r="E82" s="175"/>
      <c r="F82" s="175"/>
      <c r="G82" s="175"/>
    </row>
    <row r="83" spans="2:7" x14ac:dyDescent="0.75">
      <c r="B83" s="175"/>
      <c r="C83" s="175"/>
      <c r="D83" s="175"/>
      <c r="E83" s="175"/>
      <c r="F83" s="175"/>
      <c r="G83" s="175"/>
    </row>
    <row r="84" spans="2:7" x14ac:dyDescent="0.75">
      <c r="B84" s="175"/>
      <c r="C84" s="175"/>
      <c r="D84" s="175"/>
      <c r="E84" s="175"/>
      <c r="F84" s="175"/>
      <c r="G84" s="175"/>
    </row>
    <row r="85" spans="2:7" x14ac:dyDescent="0.75">
      <c r="B85" s="175"/>
      <c r="C85" s="175"/>
      <c r="D85" s="175"/>
      <c r="E85" s="175"/>
      <c r="F85" s="175"/>
      <c r="G85" s="175"/>
    </row>
    <row r="86" spans="2:7" x14ac:dyDescent="0.75">
      <c r="B86" s="175"/>
      <c r="C86" s="175"/>
      <c r="D86" s="175"/>
      <c r="E86" s="175"/>
      <c r="F86" s="175"/>
      <c r="G86" s="175"/>
    </row>
    <row r="87" spans="2:7" x14ac:dyDescent="0.75">
      <c r="B87" s="175"/>
      <c r="C87" s="175"/>
      <c r="D87" s="175"/>
      <c r="E87" s="175"/>
      <c r="F87" s="175"/>
      <c r="G87" s="175"/>
    </row>
    <row r="88" spans="2:7" x14ac:dyDescent="0.75">
      <c r="B88" s="175"/>
      <c r="C88" s="175"/>
      <c r="D88" s="175"/>
      <c r="E88" s="175"/>
      <c r="F88" s="175"/>
      <c r="G88" s="175"/>
    </row>
    <row r="89" spans="2:7" x14ac:dyDescent="0.75">
      <c r="B89" s="175"/>
      <c r="C89" s="175"/>
      <c r="D89" s="175"/>
      <c r="E89" s="175"/>
      <c r="F89" s="175"/>
      <c r="G89" s="175"/>
    </row>
    <row r="90" spans="2:7" x14ac:dyDescent="0.75">
      <c r="B90" s="175"/>
      <c r="C90" s="175"/>
      <c r="D90" s="175"/>
      <c r="E90" s="175"/>
      <c r="F90" s="175"/>
      <c r="G90" s="175"/>
    </row>
    <row r="91" spans="2:7" x14ac:dyDescent="0.75">
      <c r="B91" s="175"/>
      <c r="C91" s="175"/>
      <c r="D91" s="175"/>
      <c r="E91" s="175"/>
      <c r="F91" s="175"/>
      <c r="G91" s="175"/>
    </row>
    <row r="92" spans="2:7" x14ac:dyDescent="0.75">
      <c r="B92" s="175"/>
      <c r="C92" s="175"/>
      <c r="D92" s="175"/>
      <c r="E92" s="175"/>
      <c r="F92" s="175"/>
      <c r="G92" s="175"/>
    </row>
    <row r="93" spans="2:7" x14ac:dyDescent="0.75">
      <c r="B93" s="175"/>
      <c r="C93" s="175"/>
      <c r="D93" s="175"/>
      <c r="E93" s="175"/>
      <c r="F93" s="175"/>
      <c r="G93" s="175"/>
    </row>
    <row r="94" spans="2:7" x14ac:dyDescent="0.75">
      <c r="B94" s="175"/>
      <c r="C94" s="175"/>
      <c r="D94" s="175"/>
      <c r="E94" s="175"/>
      <c r="F94" s="175"/>
      <c r="G94" s="175"/>
    </row>
    <row r="95" spans="2:7" x14ac:dyDescent="0.75">
      <c r="B95" s="175"/>
      <c r="C95" s="175"/>
      <c r="D95" s="175"/>
      <c r="E95" s="175"/>
      <c r="F95" s="175"/>
      <c r="G95" s="175"/>
    </row>
    <row r="96" spans="2:7" x14ac:dyDescent="0.75">
      <c r="B96" s="175"/>
      <c r="C96" s="175"/>
      <c r="D96" s="175"/>
      <c r="E96" s="175"/>
      <c r="F96" s="175"/>
      <c r="G96" s="175"/>
    </row>
    <row r="97" spans="2:7" x14ac:dyDescent="0.75">
      <c r="B97" s="175"/>
      <c r="C97" s="175"/>
      <c r="D97" s="175"/>
      <c r="E97" s="175"/>
      <c r="F97" s="175"/>
      <c r="G97" s="175"/>
    </row>
    <row r="98" spans="2:7" x14ac:dyDescent="0.75">
      <c r="B98" s="175"/>
      <c r="C98" s="175"/>
      <c r="D98" s="175"/>
      <c r="E98" s="175"/>
      <c r="F98" s="175"/>
      <c r="G98" s="175"/>
    </row>
    <row r="99" spans="2:7" x14ac:dyDescent="0.75">
      <c r="B99" s="175"/>
      <c r="C99" s="175"/>
      <c r="D99" s="175"/>
      <c r="E99" s="175"/>
      <c r="F99" s="175"/>
      <c r="G99" s="175"/>
    </row>
    <row r="100" spans="2:7" x14ac:dyDescent="0.75">
      <c r="B100" s="175"/>
      <c r="C100" s="175"/>
      <c r="D100" s="175"/>
      <c r="E100" s="175"/>
      <c r="F100" s="175"/>
      <c r="G100" s="175"/>
    </row>
    <row r="101" spans="2:7" x14ac:dyDescent="0.75">
      <c r="B101" s="175"/>
      <c r="C101" s="175"/>
      <c r="D101" s="175"/>
      <c r="E101" s="175"/>
      <c r="F101" s="175"/>
      <c r="G101" s="175"/>
    </row>
    <row r="102" spans="2:7" x14ac:dyDescent="0.75">
      <c r="B102" s="175"/>
      <c r="C102" s="175"/>
      <c r="D102" s="175"/>
      <c r="E102" s="175"/>
      <c r="F102" s="175"/>
      <c r="G102" s="175"/>
    </row>
    <row r="103" spans="2:7" x14ac:dyDescent="0.75">
      <c r="B103" s="175"/>
      <c r="C103" s="175"/>
      <c r="D103" s="175"/>
      <c r="E103" s="175"/>
      <c r="F103" s="175"/>
      <c r="G103" s="175"/>
    </row>
    <row r="104" spans="2:7" x14ac:dyDescent="0.75">
      <c r="B104" s="175"/>
      <c r="C104" s="175"/>
      <c r="D104" s="175"/>
      <c r="E104" s="175"/>
      <c r="F104" s="175"/>
      <c r="G104" s="175"/>
    </row>
    <row r="105" spans="2:7" x14ac:dyDescent="0.75">
      <c r="B105" s="175"/>
      <c r="C105" s="175"/>
      <c r="D105" s="175"/>
      <c r="E105" s="175"/>
      <c r="F105" s="175"/>
      <c r="G105" s="175"/>
    </row>
    <row r="106" spans="2:7" x14ac:dyDescent="0.75">
      <c r="B106" s="175"/>
      <c r="C106" s="175"/>
      <c r="D106" s="175"/>
      <c r="E106" s="175"/>
      <c r="F106" s="175"/>
      <c r="G106" s="175"/>
    </row>
    <row r="107" spans="2:7" x14ac:dyDescent="0.75">
      <c r="B107" s="175"/>
      <c r="C107" s="175"/>
      <c r="D107" s="175"/>
      <c r="E107" s="175"/>
      <c r="F107" s="175"/>
      <c r="G107" s="175"/>
    </row>
    <row r="108" spans="2:7" x14ac:dyDescent="0.75">
      <c r="B108" s="175"/>
      <c r="C108" s="175"/>
      <c r="D108" s="175"/>
      <c r="E108" s="175"/>
      <c r="F108" s="175"/>
      <c r="G108" s="175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500"/>
  <sheetViews>
    <sheetView workbookViewId="0">
      <selection activeCell="E3" sqref="E3"/>
    </sheetView>
  </sheetViews>
  <sheetFormatPr defaultColWidth="0" defaultRowHeight="14.75" x14ac:dyDescent="0.75"/>
  <cols>
    <col min="1" max="1" width="40.7265625" customWidth="1"/>
    <col min="2" max="4" width="12.7265625" customWidth="1"/>
    <col min="5" max="6" width="15.7265625" customWidth="1"/>
    <col min="7" max="7" width="3.7265625" customWidth="1"/>
    <col min="8" max="9" width="9.1328125" hidden="1" customWidth="1"/>
    <col min="10" max="26" width="0" hidden="1" customWidth="1"/>
    <col min="27" max="16384" width="9.1328125" hidden="1"/>
  </cols>
  <sheetData>
    <row r="1" spans="1:26" ht="35.15" customHeight="1" x14ac:dyDescent="0.75">
      <c r="A1" s="205" t="s">
        <v>25</v>
      </c>
      <c r="B1" s="206"/>
      <c r="C1" s="206"/>
      <c r="D1" s="207"/>
      <c r="E1" s="135" t="s">
        <v>23</v>
      </c>
      <c r="F1" s="134"/>
      <c r="W1">
        <v>30.126000000000001</v>
      </c>
    </row>
    <row r="2" spans="1:26" ht="20.149999999999999" customHeight="1" x14ac:dyDescent="0.75">
      <c r="A2" s="205" t="s">
        <v>26</v>
      </c>
      <c r="B2" s="206"/>
      <c r="C2" s="206"/>
      <c r="D2" s="207"/>
      <c r="E2" s="135" t="s">
        <v>21</v>
      </c>
      <c r="F2" s="134"/>
    </row>
    <row r="3" spans="1:26" ht="20.149999999999999" customHeight="1" x14ac:dyDescent="0.75">
      <c r="A3" s="205" t="s">
        <v>27</v>
      </c>
      <c r="B3" s="206"/>
      <c r="C3" s="206"/>
      <c r="D3" s="207"/>
      <c r="E3" s="135" t="s">
        <v>743</v>
      </c>
      <c r="F3" s="134"/>
    </row>
    <row r="4" spans="1:26" x14ac:dyDescent="0.75">
      <c r="A4" s="136" t="s">
        <v>1</v>
      </c>
      <c r="B4" s="133"/>
      <c r="C4" s="133"/>
      <c r="D4" s="133"/>
      <c r="E4" s="133"/>
      <c r="F4" s="133"/>
    </row>
    <row r="5" spans="1:26" x14ac:dyDescent="0.75">
      <c r="A5" s="136" t="s">
        <v>419</v>
      </c>
      <c r="B5" s="133"/>
      <c r="C5" s="133"/>
      <c r="D5" s="133"/>
      <c r="E5" s="133"/>
      <c r="F5" s="133"/>
    </row>
    <row r="6" spans="1:26" x14ac:dyDescent="0.75">
      <c r="A6" s="133"/>
      <c r="B6" s="133"/>
      <c r="C6" s="133"/>
      <c r="D6" s="133"/>
      <c r="E6" s="133"/>
      <c r="F6" s="133"/>
    </row>
    <row r="7" spans="1:26" x14ac:dyDescent="0.75">
      <c r="A7" s="133"/>
      <c r="B7" s="133"/>
      <c r="C7" s="133"/>
      <c r="D7" s="133"/>
      <c r="E7" s="133"/>
      <c r="F7" s="133"/>
    </row>
    <row r="8" spans="1:26" x14ac:dyDescent="0.75">
      <c r="A8" s="137" t="s">
        <v>68</v>
      </c>
      <c r="B8" s="133"/>
      <c r="C8" s="133"/>
      <c r="D8" s="133"/>
      <c r="E8" s="133"/>
      <c r="F8" s="133"/>
    </row>
    <row r="9" spans="1:26" x14ac:dyDescent="0.75">
      <c r="A9" s="138" t="s">
        <v>65</v>
      </c>
      <c r="B9" s="138" t="s">
        <v>59</v>
      </c>
      <c r="C9" s="138" t="s">
        <v>60</v>
      </c>
      <c r="D9" s="138" t="s">
        <v>34</v>
      </c>
      <c r="E9" s="138" t="s">
        <v>66</v>
      </c>
      <c r="F9" s="138" t="s">
        <v>67</v>
      </c>
    </row>
    <row r="10" spans="1:26" x14ac:dyDescent="0.75">
      <c r="A10" s="145" t="s">
        <v>76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75">
      <c r="A11" s="147" t="s">
        <v>420</v>
      </c>
      <c r="B11" s="148">
        <f>'SO 6160'!L22</f>
        <v>0</v>
      </c>
      <c r="C11" s="148">
        <f>'SO 6160'!M22</f>
        <v>0</v>
      </c>
      <c r="D11" s="148">
        <f>'SO 6160'!I22</f>
        <v>0</v>
      </c>
      <c r="E11" s="149">
        <f>'SO 6160'!S22</f>
        <v>0.3</v>
      </c>
      <c r="F11" s="149">
        <f>'SO 6160'!V22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75">
      <c r="A12" s="147" t="s">
        <v>421</v>
      </c>
      <c r="B12" s="148">
        <f>'SO 6160'!L45</f>
        <v>0</v>
      </c>
      <c r="C12" s="148">
        <f>'SO 6160'!M45</f>
        <v>0</v>
      </c>
      <c r="D12" s="148">
        <f>'SO 6160'!I45</f>
        <v>0</v>
      </c>
      <c r="E12" s="149">
        <f>'SO 6160'!S45</f>
        <v>0.78</v>
      </c>
      <c r="F12" s="149">
        <f>'SO 6160'!V45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x14ac:dyDescent="0.75">
      <c r="A13" s="147" t="s">
        <v>422</v>
      </c>
      <c r="B13" s="148">
        <f>'SO 6160'!L49</f>
        <v>0</v>
      </c>
      <c r="C13" s="148">
        <f>'SO 6160'!M49</f>
        <v>0</v>
      </c>
      <c r="D13" s="148">
        <f>'SO 6160'!I49</f>
        <v>0</v>
      </c>
      <c r="E13" s="149">
        <f>'SO 6160'!S49</f>
        <v>0</v>
      </c>
      <c r="F13" s="149">
        <f>'SO 6160'!V49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x14ac:dyDescent="0.75">
      <c r="A14" s="147" t="s">
        <v>423</v>
      </c>
      <c r="B14" s="148">
        <f>'SO 6160'!L54</f>
        <v>0</v>
      </c>
      <c r="C14" s="148">
        <f>'SO 6160'!M54</f>
        <v>0</v>
      </c>
      <c r="D14" s="148">
        <f>'SO 6160'!I54</f>
        <v>0</v>
      </c>
      <c r="E14" s="149">
        <f>'SO 6160'!S54</f>
        <v>0</v>
      </c>
      <c r="F14" s="149">
        <f>'SO 6160'!V54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x14ac:dyDescent="0.75">
      <c r="A15" s="2" t="s">
        <v>76</v>
      </c>
      <c r="B15" s="150">
        <f>'SO 6160'!L56</f>
        <v>0</v>
      </c>
      <c r="C15" s="150">
        <f>'SO 6160'!M56</f>
        <v>0</v>
      </c>
      <c r="D15" s="150">
        <f>'SO 6160'!I56</f>
        <v>0</v>
      </c>
      <c r="E15" s="151">
        <f>'SO 6160'!S56</f>
        <v>1.08</v>
      </c>
      <c r="F15" s="151">
        <f>'SO 6160'!V56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x14ac:dyDescent="0.75">
      <c r="A16" s="1"/>
      <c r="B16" s="140"/>
      <c r="C16" s="140"/>
      <c r="D16" s="140"/>
      <c r="E16" s="139"/>
      <c r="F16" s="139"/>
    </row>
    <row r="17" spans="1:26" x14ac:dyDescent="0.75">
      <c r="A17" s="2" t="s">
        <v>89</v>
      </c>
      <c r="B17" s="150">
        <f>'SO 6160'!L57</f>
        <v>0</v>
      </c>
      <c r="C17" s="150">
        <f>'SO 6160'!M57</f>
        <v>0</v>
      </c>
      <c r="D17" s="150">
        <f>'SO 6160'!I57</f>
        <v>0</v>
      </c>
      <c r="E17" s="151">
        <f>'SO 6160'!S57</f>
        <v>1.08</v>
      </c>
      <c r="F17" s="151">
        <f>'SO 6160'!V57</f>
        <v>0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x14ac:dyDescent="0.75">
      <c r="A18" s="1"/>
      <c r="B18" s="140"/>
      <c r="C18" s="140"/>
      <c r="D18" s="140"/>
      <c r="E18" s="139"/>
      <c r="F18" s="139"/>
    </row>
    <row r="19" spans="1:26" x14ac:dyDescent="0.75">
      <c r="A19" s="1"/>
      <c r="B19" s="140"/>
      <c r="C19" s="140"/>
      <c r="D19" s="140"/>
      <c r="E19" s="139"/>
      <c r="F19" s="139"/>
    </row>
    <row r="20" spans="1:26" x14ac:dyDescent="0.75">
      <c r="A20" s="1"/>
      <c r="B20" s="140"/>
      <c r="C20" s="140"/>
      <c r="D20" s="140"/>
      <c r="E20" s="139"/>
      <c r="F20" s="139"/>
    </row>
    <row r="21" spans="1:26" x14ac:dyDescent="0.75">
      <c r="A21" s="1"/>
      <c r="B21" s="140"/>
      <c r="C21" s="140"/>
      <c r="D21" s="140"/>
      <c r="E21" s="139"/>
      <c r="F21" s="139"/>
    </row>
    <row r="22" spans="1:26" x14ac:dyDescent="0.75">
      <c r="A22" s="1"/>
      <c r="B22" s="140"/>
      <c r="C22" s="140"/>
      <c r="D22" s="140"/>
      <c r="E22" s="139"/>
      <c r="F22" s="139"/>
    </row>
    <row r="23" spans="1:26" x14ac:dyDescent="0.75">
      <c r="A23" s="1"/>
      <c r="B23" s="140"/>
      <c r="C23" s="140"/>
      <c r="D23" s="140"/>
      <c r="E23" s="139"/>
      <c r="F23" s="139"/>
    </row>
    <row r="24" spans="1:26" x14ac:dyDescent="0.75">
      <c r="A24" s="1"/>
      <c r="B24" s="140"/>
      <c r="C24" s="140"/>
      <c r="D24" s="140"/>
      <c r="E24" s="139"/>
      <c r="F24" s="139"/>
    </row>
    <row r="25" spans="1:26" x14ac:dyDescent="0.75">
      <c r="A25" s="1"/>
      <c r="B25" s="140"/>
      <c r="C25" s="140"/>
      <c r="D25" s="140"/>
      <c r="E25" s="139"/>
      <c r="F25" s="139"/>
    </row>
    <row r="26" spans="1:26" x14ac:dyDescent="0.75">
      <c r="A26" s="1"/>
      <c r="B26" s="140"/>
      <c r="C26" s="140"/>
      <c r="D26" s="140"/>
      <c r="E26" s="139"/>
      <c r="F26" s="139"/>
    </row>
    <row r="27" spans="1:26" x14ac:dyDescent="0.75">
      <c r="A27" s="1"/>
      <c r="B27" s="140"/>
      <c r="C27" s="140"/>
      <c r="D27" s="140"/>
      <c r="E27" s="139"/>
      <c r="F27" s="139"/>
    </row>
    <row r="28" spans="1:26" x14ac:dyDescent="0.75">
      <c r="A28" s="1"/>
      <c r="B28" s="140"/>
      <c r="C28" s="140"/>
      <c r="D28" s="140"/>
      <c r="E28" s="139"/>
      <c r="F28" s="139"/>
    </row>
    <row r="29" spans="1:26" x14ac:dyDescent="0.75">
      <c r="A29" s="1"/>
      <c r="B29" s="140"/>
      <c r="C29" s="140"/>
      <c r="D29" s="140"/>
      <c r="E29" s="139"/>
      <c r="F29" s="139"/>
    </row>
    <row r="30" spans="1:26" x14ac:dyDescent="0.75">
      <c r="A30" s="1"/>
      <c r="B30" s="140"/>
      <c r="C30" s="140"/>
      <c r="D30" s="140"/>
      <c r="E30" s="139"/>
      <c r="F30" s="139"/>
    </row>
    <row r="31" spans="1:26" x14ac:dyDescent="0.75">
      <c r="A31" s="1"/>
      <c r="B31" s="140"/>
      <c r="C31" s="140"/>
      <c r="D31" s="140"/>
      <c r="E31" s="139"/>
      <c r="F31" s="139"/>
    </row>
    <row r="32" spans="1:26" x14ac:dyDescent="0.75">
      <c r="A32" s="1"/>
      <c r="B32" s="140"/>
      <c r="C32" s="140"/>
      <c r="D32" s="140"/>
      <c r="E32" s="139"/>
      <c r="F32" s="139"/>
    </row>
    <row r="33" spans="1:6" x14ac:dyDescent="0.75">
      <c r="A33" s="1"/>
      <c r="B33" s="140"/>
      <c r="C33" s="140"/>
      <c r="D33" s="140"/>
      <c r="E33" s="139"/>
      <c r="F33" s="139"/>
    </row>
    <row r="34" spans="1:6" x14ac:dyDescent="0.75">
      <c r="A34" s="1"/>
      <c r="B34" s="140"/>
      <c r="C34" s="140"/>
      <c r="D34" s="140"/>
      <c r="E34" s="139"/>
      <c r="F34" s="139"/>
    </row>
    <row r="35" spans="1:6" x14ac:dyDescent="0.75">
      <c r="A35" s="1"/>
      <c r="B35" s="140"/>
      <c r="C35" s="140"/>
      <c r="D35" s="140"/>
      <c r="E35" s="139"/>
      <c r="F35" s="139"/>
    </row>
    <row r="36" spans="1:6" x14ac:dyDescent="0.75">
      <c r="A36" s="1"/>
      <c r="B36" s="140"/>
      <c r="C36" s="140"/>
      <c r="D36" s="140"/>
      <c r="E36" s="139"/>
      <c r="F36" s="139"/>
    </row>
    <row r="37" spans="1:6" x14ac:dyDescent="0.75">
      <c r="A37" s="1"/>
      <c r="B37" s="140"/>
      <c r="C37" s="140"/>
      <c r="D37" s="140"/>
      <c r="E37" s="139"/>
      <c r="F37" s="139"/>
    </row>
    <row r="38" spans="1:6" x14ac:dyDescent="0.75">
      <c r="A38" s="1"/>
      <c r="B38" s="140"/>
      <c r="C38" s="140"/>
      <c r="D38" s="140"/>
      <c r="E38" s="139"/>
      <c r="F38" s="139"/>
    </row>
    <row r="39" spans="1:6" x14ac:dyDescent="0.75">
      <c r="A39" s="1"/>
      <c r="B39" s="140"/>
      <c r="C39" s="140"/>
      <c r="D39" s="140"/>
      <c r="E39" s="139"/>
      <c r="F39" s="139"/>
    </row>
    <row r="40" spans="1:6" x14ac:dyDescent="0.75">
      <c r="A40" s="1"/>
      <c r="B40" s="140"/>
      <c r="C40" s="140"/>
      <c r="D40" s="140"/>
      <c r="E40" s="139"/>
      <c r="F40" s="139"/>
    </row>
    <row r="41" spans="1:6" x14ac:dyDescent="0.75">
      <c r="A41" s="1"/>
      <c r="B41" s="140"/>
      <c r="C41" s="140"/>
      <c r="D41" s="140"/>
      <c r="E41" s="139"/>
      <c r="F41" s="139"/>
    </row>
    <row r="42" spans="1:6" x14ac:dyDescent="0.75">
      <c r="A42" s="1"/>
      <c r="B42" s="140"/>
      <c r="C42" s="140"/>
      <c r="D42" s="140"/>
      <c r="E42" s="139"/>
      <c r="F42" s="139"/>
    </row>
    <row r="43" spans="1:6" x14ac:dyDescent="0.75">
      <c r="A43" s="1"/>
      <c r="B43" s="140"/>
      <c r="C43" s="140"/>
      <c r="D43" s="140"/>
      <c r="E43" s="139"/>
      <c r="F43" s="139"/>
    </row>
    <row r="44" spans="1:6" x14ac:dyDescent="0.75">
      <c r="A44" s="1"/>
      <c r="B44" s="140"/>
      <c r="C44" s="140"/>
      <c r="D44" s="140"/>
      <c r="E44" s="139"/>
      <c r="F44" s="139"/>
    </row>
    <row r="45" spans="1:6" x14ac:dyDescent="0.75">
      <c r="A45" s="1"/>
      <c r="B45" s="140"/>
      <c r="C45" s="140"/>
      <c r="D45" s="140"/>
      <c r="E45" s="139"/>
      <c r="F45" s="139"/>
    </row>
    <row r="46" spans="1:6" x14ac:dyDescent="0.75">
      <c r="A46" s="1"/>
      <c r="B46" s="140"/>
      <c r="C46" s="140"/>
      <c r="D46" s="140"/>
      <c r="E46" s="139"/>
      <c r="F46" s="139"/>
    </row>
    <row r="47" spans="1:6" x14ac:dyDescent="0.75">
      <c r="A47" s="1"/>
      <c r="B47" s="140"/>
      <c r="C47" s="140"/>
      <c r="D47" s="140"/>
      <c r="E47" s="139"/>
      <c r="F47" s="139"/>
    </row>
    <row r="48" spans="1:6" x14ac:dyDescent="0.75">
      <c r="A48" s="1"/>
      <c r="B48" s="140"/>
      <c r="C48" s="140"/>
      <c r="D48" s="140"/>
      <c r="E48" s="139"/>
      <c r="F48" s="139"/>
    </row>
    <row r="49" spans="1:6" x14ac:dyDescent="0.75">
      <c r="A49" s="1"/>
      <c r="B49" s="140"/>
      <c r="C49" s="140"/>
      <c r="D49" s="140"/>
      <c r="E49" s="139"/>
      <c r="F49" s="139"/>
    </row>
    <row r="50" spans="1:6" x14ac:dyDescent="0.75">
      <c r="A50" s="1"/>
      <c r="B50" s="140"/>
      <c r="C50" s="140"/>
      <c r="D50" s="140"/>
      <c r="E50" s="139"/>
      <c r="F50" s="139"/>
    </row>
    <row r="51" spans="1:6" x14ac:dyDescent="0.75">
      <c r="A51" s="1"/>
      <c r="B51" s="140"/>
      <c r="C51" s="140"/>
      <c r="D51" s="140"/>
      <c r="E51" s="139"/>
      <c r="F51" s="139"/>
    </row>
    <row r="52" spans="1:6" x14ac:dyDescent="0.75">
      <c r="A52" s="1"/>
      <c r="B52" s="140"/>
      <c r="C52" s="140"/>
      <c r="D52" s="140"/>
      <c r="E52" s="139"/>
      <c r="F52" s="139"/>
    </row>
    <row r="53" spans="1:6" x14ac:dyDescent="0.75">
      <c r="A53" s="1"/>
      <c r="B53" s="140"/>
      <c r="C53" s="140"/>
      <c r="D53" s="140"/>
      <c r="E53" s="139"/>
      <c r="F53" s="139"/>
    </row>
    <row r="54" spans="1:6" x14ac:dyDescent="0.75">
      <c r="A54" s="1"/>
      <c r="B54" s="140"/>
      <c r="C54" s="140"/>
      <c r="D54" s="140"/>
      <c r="E54" s="139"/>
      <c r="F54" s="139"/>
    </row>
    <row r="55" spans="1:6" x14ac:dyDescent="0.75">
      <c r="A55" s="1"/>
      <c r="B55" s="140"/>
      <c r="C55" s="140"/>
      <c r="D55" s="140"/>
      <c r="E55" s="139"/>
      <c r="F55" s="139"/>
    </row>
    <row r="56" spans="1:6" x14ac:dyDescent="0.75">
      <c r="A56" s="1"/>
      <c r="B56" s="140"/>
      <c r="C56" s="140"/>
      <c r="D56" s="140"/>
      <c r="E56" s="139"/>
      <c r="F56" s="139"/>
    </row>
    <row r="57" spans="1:6" x14ac:dyDescent="0.75">
      <c r="A57" s="1"/>
      <c r="B57" s="140"/>
      <c r="C57" s="140"/>
      <c r="D57" s="140"/>
      <c r="E57" s="139"/>
      <c r="F57" s="139"/>
    </row>
    <row r="58" spans="1:6" x14ac:dyDescent="0.75">
      <c r="A58" s="1"/>
      <c r="B58" s="140"/>
      <c r="C58" s="140"/>
      <c r="D58" s="140"/>
      <c r="E58" s="139"/>
      <c r="F58" s="139"/>
    </row>
    <row r="59" spans="1:6" x14ac:dyDescent="0.75">
      <c r="A59" s="1"/>
      <c r="B59" s="140"/>
      <c r="C59" s="140"/>
      <c r="D59" s="140"/>
      <c r="E59" s="139"/>
      <c r="F59" s="139"/>
    </row>
    <row r="60" spans="1:6" x14ac:dyDescent="0.75">
      <c r="A60" s="1"/>
      <c r="B60" s="140"/>
      <c r="C60" s="140"/>
      <c r="D60" s="140"/>
      <c r="E60" s="139"/>
      <c r="F60" s="139"/>
    </row>
    <row r="61" spans="1:6" x14ac:dyDescent="0.75">
      <c r="A61" s="1"/>
      <c r="B61" s="140"/>
      <c r="C61" s="140"/>
      <c r="D61" s="140"/>
      <c r="E61" s="139"/>
      <c r="F61" s="139"/>
    </row>
    <row r="62" spans="1:6" x14ac:dyDescent="0.75">
      <c r="A62" s="1"/>
      <c r="B62" s="140"/>
      <c r="C62" s="140"/>
      <c r="D62" s="140"/>
      <c r="E62" s="139"/>
      <c r="F62" s="139"/>
    </row>
    <row r="63" spans="1:6" x14ac:dyDescent="0.75">
      <c r="A63" s="1"/>
      <c r="B63" s="140"/>
      <c r="C63" s="140"/>
      <c r="D63" s="140"/>
      <c r="E63" s="139"/>
      <c r="F63" s="139"/>
    </row>
    <row r="64" spans="1:6" x14ac:dyDescent="0.75">
      <c r="A64" s="1"/>
      <c r="B64" s="140"/>
      <c r="C64" s="140"/>
      <c r="D64" s="140"/>
      <c r="E64" s="139"/>
      <c r="F64" s="139"/>
    </row>
    <row r="65" spans="1:6" x14ac:dyDescent="0.75">
      <c r="A65" s="1"/>
      <c r="B65" s="140"/>
      <c r="C65" s="140"/>
      <c r="D65" s="140"/>
      <c r="E65" s="139"/>
      <c r="F65" s="139"/>
    </row>
    <row r="66" spans="1:6" x14ac:dyDescent="0.75">
      <c r="A66" s="1"/>
      <c r="B66" s="140"/>
      <c r="C66" s="140"/>
      <c r="D66" s="140"/>
      <c r="E66" s="139"/>
      <c r="F66" s="139"/>
    </row>
    <row r="67" spans="1:6" x14ac:dyDescent="0.75">
      <c r="A67" s="1"/>
      <c r="B67" s="140"/>
      <c r="C67" s="140"/>
      <c r="D67" s="140"/>
      <c r="E67" s="139"/>
      <c r="F67" s="139"/>
    </row>
    <row r="68" spans="1:6" x14ac:dyDescent="0.75">
      <c r="A68" s="1"/>
      <c r="B68" s="140"/>
      <c r="C68" s="140"/>
      <c r="D68" s="140"/>
      <c r="E68" s="139"/>
      <c r="F68" s="139"/>
    </row>
    <row r="69" spans="1:6" x14ac:dyDescent="0.75">
      <c r="A69" s="1"/>
      <c r="B69" s="140"/>
      <c r="C69" s="140"/>
      <c r="D69" s="140"/>
      <c r="E69" s="139"/>
      <c r="F69" s="139"/>
    </row>
    <row r="70" spans="1:6" x14ac:dyDescent="0.75">
      <c r="A70" s="1"/>
      <c r="B70" s="140"/>
      <c r="C70" s="140"/>
      <c r="D70" s="140"/>
      <c r="E70" s="139"/>
      <c r="F70" s="139"/>
    </row>
    <row r="71" spans="1:6" x14ac:dyDescent="0.75">
      <c r="A71" s="1"/>
      <c r="B71" s="140"/>
      <c r="C71" s="140"/>
      <c r="D71" s="140"/>
      <c r="E71" s="139"/>
      <c r="F71" s="139"/>
    </row>
    <row r="72" spans="1:6" x14ac:dyDescent="0.75">
      <c r="A72" s="1"/>
      <c r="B72" s="140"/>
      <c r="C72" s="140"/>
      <c r="D72" s="140"/>
      <c r="E72" s="139"/>
      <c r="F72" s="139"/>
    </row>
    <row r="73" spans="1:6" x14ac:dyDescent="0.75">
      <c r="A73" s="1"/>
      <c r="B73" s="140"/>
      <c r="C73" s="140"/>
      <c r="D73" s="140"/>
      <c r="E73" s="139"/>
      <c r="F73" s="139"/>
    </row>
    <row r="74" spans="1:6" x14ac:dyDescent="0.75">
      <c r="A74" s="1"/>
      <c r="B74" s="1"/>
      <c r="C74" s="1"/>
      <c r="D74" s="1"/>
      <c r="E74" s="1"/>
      <c r="F74" s="1"/>
    </row>
    <row r="75" spans="1:6" x14ac:dyDescent="0.75">
      <c r="A75" s="1"/>
      <c r="B75" s="1"/>
      <c r="C75" s="1"/>
      <c r="D75" s="1"/>
      <c r="E75" s="1"/>
      <c r="F75" s="1"/>
    </row>
    <row r="76" spans="1:6" x14ac:dyDescent="0.75">
      <c r="A76" s="1"/>
      <c r="B76" s="1"/>
      <c r="C76" s="1"/>
      <c r="D76" s="1"/>
      <c r="E76" s="1"/>
      <c r="F76" s="1"/>
    </row>
    <row r="77" spans="1:6" x14ac:dyDescent="0.75">
      <c r="A77" s="1"/>
      <c r="B77" s="1"/>
      <c r="C77" s="1"/>
      <c r="D77" s="1"/>
      <c r="E77" s="1"/>
      <c r="F77" s="1"/>
    </row>
    <row r="78" spans="1:6" x14ac:dyDescent="0.75">
      <c r="A78" s="1"/>
      <c r="B78" s="1"/>
      <c r="C78" s="1"/>
      <c r="D78" s="1"/>
      <c r="E78" s="1"/>
      <c r="F78" s="1"/>
    </row>
    <row r="79" spans="1:6" x14ac:dyDescent="0.75">
      <c r="A79" s="1"/>
      <c r="B79" s="1"/>
      <c r="C79" s="1"/>
      <c r="D79" s="1"/>
      <c r="E79" s="1"/>
      <c r="F79" s="1"/>
    </row>
    <row r="80" spans="1:6" x14ac:dyDescent="0.75">
      <c r="A80" s="1"/>
      <c r="B80" s="1"/>
      <c r="C80" s="1"/>
      <c r="D80" s="1"/>
      <c r="E80" s="1"/>
      <c r="F80" s="1"/>
    </row>
    <row r="81" spans="1:6" x14ac:dyDescent="0.75">
      <c r="A81" s="1"/>
      <c r="B81" s="1"/>
      <c r="C81" s="1"/>
      <c r="D81" s="1"/>
      <c r="E81" s="1"/>
      <c r="F81" s="1"/>
    </row>
    <row r="82" spans="1:6" x14ac:dyDescent="0.75">
      <c r="A82" s="1"/>
      <c r="B82" s="1"/>
      <c r="C82" s="1"/>
      <c r="D82" s="1"/>
      <c r="E82" s="1"/>
      <c r="F82" s="1"/>
    </row>
    <row r="83" spans="1:6" x14ac:dyDescent="0.75">
      <c r="A83" s="1"/>
      <c r="B83" s="1"/>
      <c r="C83" s="1"/>
      <c r="D83" s="1"/>
      <c r="E83" s="1"/>
      <c r="F83" s="1"/>
    </row>
    <row r="84" spans="1:6" x14ac:dyDescent="0.75">
      <c r="A84" s="1"/>
      <c r="B84" s="1"/>
      <c r="C84" s="1"/>
      <c r="D84" s="1"/>
      <c r="E84" s="1"/>
      <c r="F84" s="1"/>
    </row>
    <row r="85" spans="1:6" x14ac:dyDescent="0.75">
      <c r="A85" s="1"/>
      <c r="B85" s="1"/>
      <c r="C85" s="1"/>
      <c r="D85" s="1"/>
      <c r="E85" s="1"/>
      <c r="F85" s="1"/>
    </row>
    <row r="86" spans="1:6" x14ac:dyDescent="0.75">
      <c r="A86" s="1"/>
      <c r="B86" s="1"/>
      <c r="C86" s="1"/>
      <c r="D86" s="1"/>
      <c r="E86" s="1"/>
      <c r="F86" s="1"/>
    </row>
    <row r="87" spans="1:6" x14ac:dyDescent="0.75">
      <c r="A87" s="1"/>
      <c r="B87" s="1"/>
      <c r="C87" s="1"/>
      <c r="D87" s="1"/>
      <c r="E87" s="1"/>
      <c r="F87" s="1"/>
    </row>
    <row r="88" spans="1:6" x14ac:dyDescent="0.75">
      <c r="A88" s="1"/>
      <c r="B88" s="1"/>
      <c r="C88" s="1"/>
      <c r="D88" s="1"/>
      <c r="E88" s="1"/>
      <c r="F88" s="1"/>
    </row>
    <row r="89" spans="1:6" x14ac:dyDescent="0.75">
      <c r="A89" s="1"/>
      <c r="B89" s="1"/>
      <c r="C89" s="1"/>
      <c r="D89" s="1"/>
      <c r="E89" s="1"/>
      <c r="F89" s="1"/>
    </row>
    <row r="90" spans="1:6" x14ac:dyDescent="0.75">
      <c r="A90" s="1"/>
      <c r="B90" s="1"/>
      <c r="C90" s="1"/>
      <c r="D90" s="1"/>
      <c r="E90" s="1"/>
      <c r="F90" s="1"/>
    </row>
    <row r="91" spans="1:6" x14ac:dyDescent="0.75">
      <c r="A91" s="1"/>
      <c r="B91" s="1"/>
      <c r="C91" s="1"/>
      <c r="D91" s="1"/>
      <c r="E91" s="1"/>
      <c r="F91" s="1"/>
    </row>
    <row r="92" spans="1:6" x14ac:dyDescent="0.75">
      <c r="A92" s="1"/>
      <c r="B92" s="1"/>
      <c r="C92" s="1"/>
      <c r="D92" s="1"/>
      <c r="E92" s="1"/>
      <c r="F92" s="1"/>
    </row>
    <row r="93" spans="1:6" x14ac:dyDescent="0.75">
      <c r="A93" s="1"/>
      <c r="B93" s="1"/>
      <c r="C93" s="1"/>
      <c r="D93" s="1"/>
      <c r="E93" s="1"/>
      <c r="F93" s="1"/>
    </row>
    <row r="94" spans="1:6" x14ac:dyDescent="0.75">
      <c r="A94" s="1"/>
      <c r="B94" s="1"/>
      <c r="C94" s="1"/>
      <c r="D94" s="1"/>
      <c r="E94" s="1"/>
      <c r="F94" s="1"/>
    </row>
    <row r="95" spans="1:6" x14ac:dyDescent="0.75">
      <c r="A95" s="1"/>
      <c r="B95" s="1"/>
      <c r="C95" s="1"/>
      <c r="D95" s="1"/>
      <c r="E95" s="1"/>
      <c r="F95" s="1"/>
    </row>
    <row r="96" spans="1:6" x14ac:dyDescent="0.75">
      <c r="A96" s="1"/>
      <c r="B96" s="1"/>
      <c r="C96" s="1"/>
      <c r="D96" s="1"/>
      <c r="E96" s="1"/>
      <c r="F96" s="1"/>
    </row>
    <row r="97" spans="1:6" x14ac:dyDescent="0.75">
      <c r="A97" s="1"/>
      <c r="B97" s="1"/>
      <c r="C97" s="1"/>
      <c r="D97" s="1"/>
      <c r="E97" s="1"/>
      <c r="F97" s="1"/>
    </row>
    <row r="98" spans="1:6" x14ac:dyDescent="0.75">
      <c r="A98" s="1"/>
      <c r="B98" s="1"/>
      <c r="C98" s="1"/>
      <c r="D98" s="1"/>
      <c r="E98" s="1"/>
      <c r="F98" s="1"/>
    </row>
    <row r="99" spans="1:6" x14ac:dyDescent="0.75">
      <c r="A99" s="1"/>
      <c r="B99" s="1"/>
      <c r="C99" s="1"/>
      <c r="D99" s="1"/>
      <c r="E99" s="1"/>
      <c r="F99" s="1"/>
    </row>
    <row r="100" spans="1:6" x14ac:dyDescent="0.75">
      <c r="A100" s="1"/>
      <c r="B100" s="1"/>
      <c r="C100" s="1"/>
      <c r="D100" s="1"/>
      <c r="E100" s="1"/>
      <c r="F100" s="1"/>
    </row>
    <row r="101" spans="1:6" x14ac:dyDescent="0.75">
      <c r="A101" s="1"/>
      <c r="B101" s="1"/>
      <c r="C101" s="1"/>
      <c r="D101" s="1"/>
      <c r="E101" s="1"/>
      <c r="F101" s="1"/>
    </row>
    <row r="102" spans="1:6" x14ac:dyDescent="0.75">
      <c r="A102" s="1"/>
      <c r="B102" s="1"/>
      <c r="C102" s="1"/>
      <c r="D102" s="1"/>
      <c r="E102" s="1"/>
      <c r="F102" s="1"/>
    </row>
    <row r="103" spans="1:6" x14ac:dyDescent="0.75">
      <c r="A103" s="1"/>
      <c r="B103" s="1"/>
      <c r="C103" s="1"/>
      <c r="D103" s="1"/>
      <c r="E103" s="1"/>
      <c r="F103" s="1"/>
    </row>
    <row r="104" spans="1:6" x14ac:dyDescent="0.75">
      <c r="A104" s="1"/>
      <c r="B104" s="1"/>
      <c r="C104" s="1"/>
      <c r="D104" s="1"/>
      <c r="E104" s="1"/>
      <c r="F104" s="1"/>
    </row>
    <row r="105" spans="1:6" x14ac:dyDescent="0.75">
      <c r="A105" s="1"/>
      <c r="B105" s="1"/>
      <c r="C105" s="1"/>
      <c r="D105" s="1"/>
      <c r="E105" s="1"/>
      <c r="F105" s="1"/>
    </row>
    <row r="106" spans="1:6" x14ac:dyDescent="0.75">
      <c r="A106" s="1"/>
      <c r="B106" s="1"/>
      <c r="C106" s="1"/>
      <c r="D106" s="1"/>
      <c r="E106" s="1"/>
      <c r="F106" s="1"/>
    </row>
    <row r="107" spans="1:6" x14ac:dyDescent="0.75">
      <c r="A107" s="1"/>
      <c r="B107" s="1"/>
      <c r="C107" s="1"/>
      <c r="D107" s="1"/>
      <c r="E107" s="1"/>
      <c r="F107" s="1"/>
    </row>
    <row r="108" spans="1:6" x14ac:dyDescent="0.75">
      <c r="A108" s="1"/>
      <c r="B108" s="1"/>
      <c r="C108" s="1"/>
      <c r="D108" s="1"/>
      <c r="E108" s="1"/>
      <c r="F108" s="1"/>
    </row>
    <row r="109" spans="1:6" x14ac:dyDescent="0.75">
      <c r="A109" s="1"/>
      <c r="B109" s="1"/>
      <c r="C109" s="1"/>
      <c r="D109" s="1"/>
      <c r="E109" s="1"/>
      <c r="F109" s="1"/>
    </row>
    <row r="110" spans="1:6" x14ac:dyDescent="0.75">
      <c r="A110" s="1"/>
      <c r="B110" s="1"/>
      <c r="C110" s="1"/>
      <c r="D110" s="1"/>
      <c r="E110" s="1"/>
      <c r="F110" s="1"/>
    </row>
    <row r="111" spans="1:6" x14ac:dyDescent="0.75">
      <c r="A111" s="1"/>
      <c r="B111" s="1"/>
      <c r="C111" s="1"/>
      <c r="D111" s="1"/>
      <c r="E111" s="1"/>
      <c r="F111" s="1"/>
    </row>
    <row r="112" spans="1:6" x14ac:dyDescent="0.75">
      <c r="A112" s="1"/>
      <c r="B112" s="1"/>
      <c r="C112" s="1"/>
      <c r="D112" s="1"/>
      <c r="E112" s="1"/>
      <c r="F112" s="1"/>
    </row>
    <row r="113" spans="1:6" x14ac:dyDescent="0.75">
      <c r="A113" s="1"/>
      <c r="B113" s="1"/>
      <c r="C113" s="1"/>
      <c r="D113" s="1"/>
      <c r="E113" s="1"/>
      <c r="F113" s="1"/>
    </row>
    <row r="114" spans="1:6" x14ac:dyDescent="0.75">
      <c r="A114" s="1"/>
      <c r="B114" s="1"/>
      <c r="C114" s="1"/>
      <c r="D114" s="1"/>
      <c r="E114" s="1"/>
      <c r="F114" s="1"/>
    </row>
    <row r="115" spans="1:6" x14ac:dyDescent="0.75">
      <c r="A115" s="1"/>
      <c r="B115" s="1"/>
      <c r="C115" s="1"/>
      <c r="D115" s="1"/>
      <c r="E115" s="1"/>
      <c r="F115" s="1"/>
    </row>
    <row r="116" spans="1:6" x14ac:dyDescent="0.75">
      <c r="A116" s="1"/>
      <c r="B116" s="1"/>
      <c r="C116" s="1"/>
      <c r="D116" s="1"/>
      <c r="E116" s="1"/>
      <c r="F116" s="1"/>
    </row>
    <row r="117" spans="1:6" x14ac:dyDescent="0.75">
      <c r="A117" s="1"/>
      <c r="B117" s="1"/>
      <c r="C117" s="1"/>
      <c r="D117" s="1"/>
      <c r="E117" s="1"/>
      <c r="F117" s="1"/>
    </row>
    <row r="118" spans="1:6" x14ac:dyDescent="0.75">
      <c r="A118" s="1"/>
      <c r="B118" s="1"/>
      <c r="C118" s="1"/>
      <c r="D118" s="1"/>
      <c r="E118" s="1"/>
      <c r="F118" s="1"/>
    </row>
    <row r="119" spans="1:6" x14ac:dyDescent="0.75">
      <c r="A119" s="1"/>
      <c r="B119" s="1"/>
      <c r="C119" s="1"/>
      <c r="D119" s="1"/>
      <c r="E119" s="1"/>
      <c r="F119" s="1"/>
    </row>
    <row r="120" spans="1:6" x14ac:dyDescent="0.75">
      <c r="A120" s="1"/>
      <c r="B120" s="1"/>
      <c r="C120" s="1"/>
      <c r="D120" s="1"/>
      <c r="E120" s="1"/>
      <c r="F120" s="1"/>
    </row>
    <row r="121" spans="1:6" x14ac:dyDescent="0.75">
      <c r="A121" s="1"/>
      <c r="B121" s="1"/>
      <c r="C121" s="1"/>
      <c r="D121" s="1"/>
      <c r="E121" s="1"/>
      <c r="F121" s="1"/>
    </row>
    <row r="122" spans="1:6" x14ac:dyDescent="0.75">
      <c r="A122" s="1"/>
      <c r="B122" s="1"/>
      <c r="C122" s="1"/>
      <c r="D122" s="1"/>
      <c r="E122" s="1"/>
      <c r="F122" s="1"/>
    </row>
    <row r="123" spans="1:6" x14ac:dyDescent="0.75">
      <c r="A123" s="1"/>
      <c r="B123" s="1"/>
      <c r="C123" s="1"/>
      <c r="D123" s="1"/>
      <c r="E123" s="1"/>
      <c r="F123" s="1"/>
    </row>
    <row r="124" spans="1:6" x14ac:dyDescent="0.75">
      <c r="A124" s="1"/>
      <c r="B124" s="1"/>
      <c r="C124" s="1"/>
      <c r="D124" s="1"/>
      <c r="E124" s="1"/>
      <c r="F124" s="1"/>
    </row>
    <row r="125" spans="1:6" x14ac:dyDescent="0.75">
      <c r="A125" s="1"/>
      <c r="B125" s="1"/>
      <c r="C125" s="1"/>
      <c r="D125" s="1"/>
      <c r="E125" s="1"/>
      <c r="F125" s="1"/>
    </row>
    <row r="126" spans="1:6" x14ac:dyDescent="0.75">
      <c r="A126" s="1"/>
      <c r="B126" s="1"/>
      <c r="C126" s="1"/>
      <c r="D126" s="1"/>
      <c r="E126" s="1"/>
      <c r="F126" s="1"/>
    </row>
    <row r="127" spans="1:6" x14ac:dyDescent="0.75">
      <c r="A127" s="1"/>
      <c r="B127" s="1"/>
      <c r="C127" s="1"/>
      <c r="D127" s="1"/>
      <c r="E127" s="1"/>
      <c r="F127" s="1"/>
    </row>
    <row r="128" spans="1:6" x14ac:dyDescent="0.75">
      <c r="A128" s="1"/>
      <c r="B128" s="1"/>
      <c r="C128" s="1"/>
      <c r="D128" s="1"/>
      <c r="E128" s="1"/>
      <c r="F128" s="1"/>
    </row>
    <row r="129" spans="1:6" x14ac:dyDescent="0.75">
      <c r="A129" s="1"/>
      <c r="B129" s="1"/>
      <c r="C129" s="1"/>
      <c r="D129" s="1"/>
      <c r="E129" s="1"/>
      <c r="F129" s="1"/>
    </row>
    <row r="130" spans="1:6" x14ac:dyDescent="0.75">
      <c r="A130" s="1"/>
      <c r="B130" s="1"/>
      <c r="C130" s="1"/>
      <c r="D130" s="1"/>
      <c r="E130" s="1"/>
      <c r="F130" s="1"/>
    </row>
    <row r="131" spans="1:6" x14ac:dyDescent="0.75">
      <c r="A131" s="1"/>
      <c r="B131" s="1"/>
      <c r="C131" s="1"/>
      <c r="D131" s="1"/>
      <c r="E131" s="1"/>
      <c r="F131" s="1"/>
    </row>
    <row r="132" spans="1:6" x14ac:dyDescent="0.75">
      <c r="A132" s="1"/>
      <c r="B132" s="1"/>
      <c r="C132" s="1"/>
      <c r="D132" s="1"/>
      <c r="E132" s="1"/>
      <c r="F132" s="1"/>
    </row>
    <row r="133" spans="1:6" x14ac:dyDescent="0.75">
      <c r="A133" s="1"/>
      <c r="B133" s="1"/>
      <c r="C133" s="1"/>
      <c r="D133" s="1"/>
      <c r="E133" s="1"/>
      <c r="F133" s="1"/>
    </row>
    <row r="134" spans="1:6" x14ac:dyDescent="0.75">
      <c r="A134" s="1"/>
      <c r="B134" s="1"/>
      <c r="C134" s="1"/>
      <c r="D134" s="1"/>
      <c r="E134" s="1"/>
      <c r="F134" s="1"/>
    </row>
    <row r="135" spans="1:6" x14ac:dyDescent="0.75">
      <c r="A135" s="1"/>
      <c r="B135" s="1"/>
      <c r="C135" s="1"/>
      <c r="D135" s="1"/>
      <c r="E135" s="1"/>
      <c r="F135" s="1"/>
    </row>
    <row r="136" spans="1:6" x14ac:dyDescent="0.75">
      <c r="A136" s="1"/>
      <c r="B136" s="1"/>
      <c r="C136" s="1"/>
      <c r="D136" s="1"/>
      <c r="E136" s="1"/>
      <c r="F136" s="1"/>
    </row>
    <row r="137" spans="1:6" x14ac:dyDescent="0.75">
      <c r="A137" s="1"/>
      <c r="B137" s="1"/>
      <c r="C137" s="1"/>
      <c r="D137" s="1"/>
      <c r="E137" s="1"/>
      <c r="F137" s="1"/>
    </row>
    <row r="138" spans="1:6" x14ac:dyDescent="0.75">
      <c r="A138" s="1"/>
      <c r="B138" s="1"/>
      <c r="C138" s="1"/>
      <c r="D138" s="1"/>
      <c r="E138" s="1"/>
      <c r="F138" s="1"/>
    </row>
    <row r="139" spans="1:6" x14ac:dyDescent="0.75">
      <c r="A139" s="1"/>
      <c r="B139" s="1"/>
      <c r="C139" s="1"/>
      <c r="D139" s="1"/>
      <c r="E139" s="1"/>
      <c r="F139" s="1"/>
    </row>
    <row r="140" spans="1:6" x14ac:dyDescent="0.75">
      <c r="A140" s="1"/>
      <c r="B140" s="1"/>
      <c r="C140" s="1"/>
      <c r="D140" s="1"/>
      <c r="E140" s="1"/>
      <c r="F140" s="1"/>
    </row>
    <row r="141" spans="1:6" x14ac:dyDescent="0.75">
      <c r="A141" s="1"/>
      <c r="B141" s="1"/>
      <c r="C141" s="1"/>
      <c r="D141" s="1"/>
      <c r="E141" s="1"/>
      <c r="F141" s="1"/>
    </row>
    <row r="142" spans="1:6" x14ac:dyDescent="0.75">
      <c r="A142" s="1"/>
      <c r="B142" s="1"/>
      <c r="C142" s="1"/>
      <c r="D142" s="1"/>
      <c r="E142" s="1"/>
      <c r="F142" s="1"/>
    </row>
    <row r="143" spans="1:6" x14ac:dyDescent="0.75">
      <c r="A143" s="1"/>
      <c r="B143" s="1"/>
      <c r="C143" s="1"/>
      <c r="D143" s="1"/>
      <c r="E143" s="1"/>
      <c r="F143" s="1"/>
    </row>
    <row r="144" spans="1:6" x14ac:dyDescent="0.75">
      <c r="A144" s="1"/>
      <c r="B144" s="1"/>
      <c r="C144" s="1"/>
      <c r="D144" s="1"/>
      <c r="E144" s="1"/>
      <c r="F144" s="1"/>
    </row>
    <row r="145" spans="1:6" x14ac:dyDescent="0.75">
      <c r="A145" s="1"/>
      <c r="B145" s="1"/>
      <c r="C145" s="1"/>
      <c r="D145" s="1"/>
      <c r="E145" s="1"/>
      <c r="F145" s="1"/>
    </row>
    <row r="146" spans="1:6" x14ac:dyDescent="0.75">
      <c r="A146" s="1"/>
      <c r="B146" s="1"/>
      <c r="C146" s="1"/>
      <c r="D146" s="1"/>
      <c r="E146" s="1"/>
      <c r="F146" s="1"/>
    </row>
    <row r="147" spans="1:6" x14ac:dyDescent="0.75">
      <c r="A147" s="1"/>
      <c r="B147" s="1"/>
      <c r="C147" s="1"/>
      <c r="D147" s="1"/>
      <c r="E147" s="1"/>
      <c r="F147" s="1"/>
    </row>
    <row r="148" spans="1:6" x14ac:dyDescent="0.75">
      <c r="A148" s="1"/>
      <c r="B148" s="1"/>
      <c r="C148" s="1"/>
      <c r="D148" s="1"/>
      <c r="E148" s="1"/>
      <c r="F148" s="1"/>
    </row>
    <row r="149" spans="1:6" x14ac:dyDescent="0.75">
      <c r="A149" s="1"/>
      <c r="B149" s="1"/>
      <c r="C149" s="1"/>
      <c r="D149" s="1"/>
      <c r="E149" s="1"/>
      <c r="F149" s="1"/>
    </row>
    <row r="150" spans="1:6" x14ac:dyDescent="0.75">
      <c r="A150" s="1"/>
      <c r="B150" s="1"/>
      <c r="C150" s="1"/>
      <c r="D150" s="1"/>
      <c r="E150" s="1"/>
      <c r="F150" s="1"/>
    </row>
    <row r="151" spans="1:6" x14ac:dyDescent="0.75">
      <c r="A151" s="1"/>
      <c r="B151" s="1"/>
      <c r="C151" s="1"/>
      <c r="D151" s="1"/>
      <c r="E151" s="1"/>
      <c r="F151" s="1"/>
    </row>
    <row r="152" spans="1:6" x14ac:dyDescent="0.75">
      <c r="A152" s="1"/>
      <c r="B152" s="1"/>
      <c r="C152" s="1"/>
      <c r="D152" s="1"/>
      <c r="E152" s="1"/>
      <c r="F152" s="1"/>
    </row>
    <row r="153" spans="1:6" x14ac:dyDescent="0.75">
      <c r="A153" s="1"/>
      <c r="B153" s="1"/>
      <c r="C153" s="1"/>
      <c r="D153" s="1"/>
      <c r="E153" s="1"/>
      <c r="F153" s="1"/>
    </row>
    <row r="154" spans="1:6" x14ac:dyDescent="0.75">
      <c r="A154" s="1"/>
      <c r="B154" s="1"/>
      <c r="C154" s="1"/>
      <c r="D154" s="1"/>
      <c r="E154" s="1"/>
      <c r="F154" s="1"/>
    </row>
    <row r="155" spans="1:6" x14ac:dyDescent="0.75">
      <c r="A155" s="1"/>
      <c r="B155" s="1"/>
      <c r="C155" s="1"/>
      <c r="D155" s="1"/>
      <c r="E155" s="1"/>
      <c r="F155" s="1"/>
    </row>
    <row r="156" spans="1:6" x14ac:dyDescent="0.75">
      <c r="A156" s="1"/>
      <c r="B156" s="1"/>
      <c r="C156" s="1"/>
      <c r="D156" s="1"/>
      <c r="E156" s="1"/>
      <c r="F156" s="1"/>
    </row>
    <row r="157" spans="1:6" x14ac:dyDescent="0.75">
      <c r="A157" s="1"/>
      <c r="B157" s="1"/>
      <c r="C157" s="1"/>
      <c r="D157" s="1"/>
      <c r="E157" s="1"/>
      <c r="F157" s="1"/>
    </row>
    <row r="158" spans="1:6" x14ac:dyDescent="0.75">
      <c r="A158" s="1"/>
      <c r="B158" s="1"/>
      <c r="C158" s="1"/>
      <c r="D158" s="1"/>
      <c r="E158" s="1"/>
      <c r="F158" s="1"/>
    </row>
    <row r="159" spans="1:6" x14ac:dyDescent="0.75">
      <c r="A159" s="1"/>
      <c r="B159" s="1"/>
      <c r="C159" s="1"/>
      <c r="D159" s="1"/>
      <c r="E159" s="1"/>
      <c r="F159" s="1"/>
    </row>
    <row r="160" spans="1:6" x14ac:dyDescent="0.75">
      <c r="A160" s="1"/>
      <c r="B160" s="1"/>
      <c r="C160" s="1"/>
      <c r="D160" s="1"/>
      <c r="E160" s="1"/>
      <c r="F160" s="1"/>
    </row>
    <row r="161" spans="1:6" x14ac:dyDescent="0.75">
      <c r="A161" s="1"/>
      <c r="B161" s="1"/>
      <c r="C161" s="1"/>
      <c r="D161" s="1"/>
      <c r="E161" s="1"/>
      <c r="F161" s="1"/>
    </row>
    <row r="162" spans="1:6" x14ac:dyDescent="0.75">
      <c r="A162" s="1"/>
      <c r="B162" s="1"/>
      <c r="C162" s="1"/>
      <c r="D162" s="1"/>
      <c r="E162" s="1"/>
      <c r="F162" s="1"/>
    </row>
    <row r="163" spans="1:6" x14ac:dyDescent="0.75">
      <c r="A163" s="1"/>
      <c r="B163" s="1"/>
      <c r="C163" s="1"/>
      <c r="D163" s="1"/>
      <c r="E163" s="1"/>
      <c r="F163" s="1"/>
    </row>
    <row r="164" spans="1:6" x14ac:dyDescent="0.75">
      <c r="A164" s="1"/>
      <c r="B164" s="1"/>
      <c r="C164" s="1"/>
      <c r="D164" s="1"/>
      <c r="E164" s="1"/>
      <c r="F164" s="1"/>
    </row>
    <row r="165" spans="1:6" x14ac:dyDescent="0.75">
      <c r="A165" s="1"/>
      <c r="B165" s="1"/>
      <c r="C165" s="1"/>
      <c r="D165" s="1"/>
      <c r="E165" s="1"/>
      <c r="F165" s="1"/>
    </row>
    <row r="166" spans="1:6" x14ac:dyDescent="0.75">
      <c r="A166" s="1"/>
      <c r="B166" s="1"/>
      <c r="C166" s="1"/>
      <c r="D166" s="1"/>
      <c r="E166" s="1"/>
      <c r="F166" s="1"/>
    </row>
    <row r="167" spans="1:6" x14ac:dyDescent="0.75">
      <c r="A167" s="1"/>
      <c r="B167" s="1"/>
      <c r="C167" s="1"/>
      <c r="D167" s="1"/>
      <c r="E167" s="1"/>
      <c r="F167" s="1"/>
    </row>
    <row r="168" spans="1:6" x14ac:dyDescent="0.75">
      <c r="A168" s="1"/>
      <c r="B168" s="1"/>
      <c r="C168" s="1"/>
      <c r="D168" s="1"/>
      <c r="E168" s="1"/>
      <c r="F168" s="1"/>
    </row>
    <row r="169" spans="1:6" x14ac:dyDescent="0.75">
      <c r="A169" s="1"/>
      <c r="B169" s="1"/>
      <c r="C169" s="1"/>
      <c r="D169" s="1"/>
      <c r="E169" s="1"/>
      <c r="F169" s="1"/>
    </row>
    <row r="170" spans="1:6" x14ac:dyDescent="0.75">
      <c r="A170" s="1"/>
      <c r="B170" s="1"/>
      <c r="C170" s="1"/>
      <c r="D170" s="1"/>
      <c r="E170" s="1"/>
      <c r="F170" s="1"/>
    </row>
    <row r="171" spans="1:6" x14ac:dyDescent="0.75">
      <c r="A171" s="1"/>
      <c r="B171" s="1"/>
      <c r="C171" s="1"/>
      <c r="D171" s="1"/>
      <c r="E171" s="1"/>
      <c r="F171" s="1"/>
    </row>
    <row r="172" spans="1:6" x14ac:dyDescent="0.75">
      <c r="A172" s="1"/>
      <c r="B172" s="1"/>
      <c r="C172" s="1"/>
      <c r="D172" s="1"/>
      <c r="E172" s="1"/>
      <c r="F172" s="1"/>
    </row>
    <row r="173" spans="1:6" x14ac:dyDescent="0.75">
      <c r="A173" s="1"/>
      <c r="B173" s="1"/>
      <c r="C173" s="1"/>
      <c r="D173" s="1"/>
      <c r="E173" s="1"/>
      <c r="F173" s="1"/>
    </row>
    <row r="174" spans="1:6" x14ac:dyDescent="0.75">
      <c r="A174" s="1"/>
      <c r="B174" s="1"/>
      <c r="C174" s="1"/>
      <c r="D174" s="1"/>
      <c r="E174" s="1"/>
      <c r="F174" s="1"/>
    </row>
    <row r="175" spans="1:6" x14ac:dyDescent="0.75">
      <c r="A175" s="1"/>
      <c r="B175" s="1"/>
      <c r="C175" s="1"/>
      <c r="D175" s="1"/>
      <c r="E175" s="1"/>
      <c r="F175" s="1"/>
    </row>
    <row r="176" spans="1:6" x14ac:dyDescent="0.75">
      <c r="A176" s="1"/>
      <c r="B176" s="1"/>
      <c r="C176" s="1"/>
      <c r="D176" s="1"/>
      <c r="E176" s="1"/>
      <c r="F176" s="1"/>
    </row>
    <row r="177" spans="1:6" x14ac:dyDescent="0.75">
      <c r="A177" s="1"/>
      <c r="B177" s="1"/>
      <c r="C177" s="1"/>
      <c r="D177" s="1"/>
      <c r="E177" s="1"/>
      <c r="F177" s="1"/>
    </row>
    <row r="178" spans="1:6" x14ac:dyDescent="0.75">
      <c r="A178" s="1"/>
      <c r="B178" s="1"/>
      <c r="C178" s="1"/>
      <c r="D178" s="1"/>
      <c r="E178" s="1"/>
      <c r="F178" s="1"/>
    </row>
    <row r="179" spans="1:6" x14ac:dyDescent="0.75">
      <c r="A179" s="1"/>
      <c r="B179" s="1"/>
      <c r="C179" s="1"/>
      <c r="D179" s="1"/>
      <c r="E179" s="1"/>
      <c r="F179" s="1"/>
    </row>
    <row r="180" spans="1:6" x14ac:dyDescent="0.75">
      <c r="A180" s="1"/>
      <c r="B180" s="1"/>
      <c r="C180" s="1"/>
      <c r="D180" s="1"/>
      <c r="E180" s="1"/>
      <c r="F180" s="1"/>
    </row>
    <row r="181" spans="1:6" x14ac:dyDescent="0.75">
      <c r="A181" s="1"/>
      <c r="B181" s="1"/>
      <c r="C181" s="1"/>
      <c r="D181" s="1"/>
      <c r="E181" s="1"/>
      <c r="F181" s="1"/>
    </row>
    <row r="182" spans="1:6" x14ac:dyDescent="0.75">
      <c r="A182" s="1"/>
      <c r="B182" s="1"/>
      <c r="C182" s="1"/>
      <c r="D182" s="1"/>
      <c r="E182" s="1"/>
      <c r="F182" s="1"/>
    </row>
    <row r="183" spans="1:6" x14ac:dyDescent="0.75">
      <c r="A183" s="1"/>
      <c r="B183" s="1"/>
      <c r="C183" s="1"/>
      <c r="D183" s="1"/>
      <c r="E183" s="1"/>
      <c r="F183" s="1"/>
    </row>
    <row r="184" spans="1:6" x14ac:dyDescent="0.75">
      <c r="A184" s="1"/>
      <c r="B184" s="1"/>
      <c r="C184" s="1"/>
      <c r="D184" s="1"/>
      <c r="E184" s="1"/>
      <c r="F184" s="1"/>
    </row>
    <row r="185" spans="1:6" x14ac:dyDescent="0.75">
      <c r="A185" s="1"/>
      <c r="B185" s="1"/>
      <c r="C185" s="1"/>
      <c r="D185" s="1"/>
      <c r="E185" s="1"/>
      <c r="F185" s="1"/>
    </row>
    <row r="186" spans="1:6" x14ac:dyDescent="0.75">
      <c r="A186" s="1"/>
      <c r="B186" s="1"/>
      <c r="C186" s="1"/>
      <c r="D186" s="1"/>
      <c r="E186" s="1"/>
      <c r="F186" s="1"/>
    </row>
    <row r="187" spans="1:6" x14ac:dyDescent="0.75">
      <c r="A187" s="1"/>
      <c r="B187" s="1"/>
      <c r="C187" s="1"/>
      <c r="D187" s="1"/>
      <c r="E187" s="1"/>
      <c r="F187" s="1"/>
    </row>
    <row r="188" spans="1:6" x14ac:dyDescent="0.75">
      <c r="A188" s="1"/>
      <c r="B188" s="1"/>
      <c r="C188" s="1"/>
      <c r="D188" s="1"/>
      <c r="E188" s="1"/>
      <c r="F188" s="1"/>
    </row>
    <row r="189" spans="1:6" x14ac:dyDescent="0.75">
      <c r="A189" s="1"/>
      <c r="B189" s="1"/>
      <c r="C189" s="1"/>
      <c r="D189" s="1"/>
      <c r="E189" s="1"/>
      <c r="F189" s="1"/>
    </row>
    <row r="190" spans="1:6" x14ac:dyDescent="0.75">
      <c r="A190" s="1"/>
      <c r="B190" s="1"/>
      <c r="C190" s="1"/>
      <c r="D190" s="1"/>
      <c r="E190" s="1"/>
      <c r="F190" s="1"/>
    </row>
    <row r="191" spans="1:6" x14ac:dyDescent="0.75">
      <c r="A191" s="1"/>
      <c r="B191" s="1"/>
      <c r="C191" s="1"/>
      <c r="D191" s="1"/>
      <c r="E191" s="1"/>
      <c r="F191" s="1"/>
    </row>
    <row r="192" spans="1:6" x14ac:dyDescent="0.75">
      <c r="A192" s="1"/>
      <c r="B192" s="1"/>
      <c r="C192" s="1"/>
      <c r="D192" s="1"/>
      <c r="E192" s="1"/>
      <c r="F192" s="1"/>
    </row>
    <row r="193" spans="1:6" x14ac:dyDescent="0.75">
      <c r="A193" s="1"/>
      <c r="B193" s="1"/>
      <c r="C193" s="1"/>
      <c r="D193" s="1"/>
      <c r="E193" s="1"/>
      <c r="F193" s="1"/>
    </row>
    <row r="194" spans="1:6" x14ac:dyDescent="0.75">
      <c r="A194" s="1"/>
      <c r="B194" s="1"/>
      <c r="C194" s="1"/>
      <c r="D194" s="1"/>
      <c r="E194" s="1"/>
      <c r="F194" s="1"/>
    </row>
    <row r="195" spans="1:6" x14ac:dyDescent="0.75">
      <c r="A195" s="1"/>
      <c r="B195" s="1"/>
      <c r="C195" s="1"/>
      <c r="D195" s="1"/>
      <c r="E195" s="1"/>
      <c r="F195" s="1"/>
    </row>
    <row r="196" spans="1:6" x14ac:dyDescent="0.75">
      <c r="A196" s="1"/>
      <c r="B196" s="1"/>
      <c r="C196" s="1"/>
      <c r="D196" s="1"/>
      <c r="E196" s="1"/>
      <c r="F196" s="1"/>
    </row>
    <row r="197" spans="1:6" x14ac:dyDescent="0.75">
      <c r="A197" s="1"/>
      <c r="B197" s="1"/>
      <c r="C197" s="1"/>
      <c r="D197" s="1"/>
      <c r="E197" s="1"/>
      <c r="F197" s="1"/>
    </row>
    <row r="198" spans="1:6" x14ac:dyDescent="0.75">
      <c r="A198" s="1"/>
      <c r="B198" s="1"/>
      <c r="C198" s="1"/>
      <c r="D198" s="1"/>
      <c r="E198" s="1"/>
      <c r="F198" s="1"/>
    </row>
    <row r="199" spans="1:6" x14ac:dyDescent="0.75">
      <c r="A199" s="1"/>
      <c r="B199" s="1"/>
      <c r="C199" s="1"/>
      <c r="D199" s="1"/>
      <c r="E199" s="1"/>
      <c r="F199" s="1"/>
    </row>
    <row r="200" spans="1:6" x14ac:dyDescent="0.75">
      <c r="A200" s="1"/>
      <c r="B200" s="1"/>
      <c r="C200" s="1"/>
      <c r="D200" s="1"/>
      <c r="E200" s="1"/>
      <c r="F200" s="1"/>
    </row>
    <row r="201" spans="1:6" x14ac:dyDescent="0.75">
      <c r="A201" s="1"/>
      <c r="B201" s="1"/>
      <c r="C201" s="1"/>
      <c r="D201" s="1"/>
      <c r="E201" s="1"/>
      <c r="F201" s="1"/>
    </row>
    <row r="202" spans="1:6" x14ac:dyDescent="0.75">
      <c r="A202" s="1"/>
      <c r="B202" s="1"/>
      <c r="C202" s="1"/>
      <c r="D202" s="1"/>
      <c r="E202" s="1"/>
      <c r="F202" s="1"/>
    </row>
    <row r="203" spans="1:6" x14ac:dyDescent="0.75">
      <c r="A203" s="1"/>
      <c r="B203" s="1"/>
      <c r="C203" s="1"/>
      <c r="D203" s="1"/>
      <c r="E203" s="1"/>
      <c r="F203" s="1"/>
    </row>
    <row r="204" spans="1:6" x14ac:dyDescent="0.75">
      <c r="A204" s="1"/>
      <c r="B204" s="1"/>
      <c r="C204" s="1"/>
      <c r="D204" s="1"/>
      <c r="E204" s="1"/>
      <c r="F204" s="1"/>
    </row>
    <row r="205" spans="1:6" x14ac:dyDescent="0.75">
      <c r="A205" s="1"/>
      <c r="B205" s="1"/>
      <c r="C205" s="1"/>
      <c r="D205" s="1"/>
      <c r="E205" s="1"/>
      <c r="F205" s="1"/>
    </row>
    <row r="206" spans="1:6" x14ac:dyDescent="0.75">
      <c r="A206" s="1"/>
      <c r="B206" s="1"/>
      <c r="C206" s="1"/>
      <c r="D206" s="1"/>
      <c r="E206" s="1"/>
      <c r="F206" s="1"/>
    </row>
    <row r="207" spans="1:6" x14ac:dyDescent="0.75">
      <c r="A207" s="1"/>
      <c r="B207" s="1"/>
      <c r="C207" s="1"/>
      <c r="D207" s="1"/>
      <c r="E207" s="1"/>
      <c r="F207" s="1"/>
    </row>
    <row r="208" spans="1:6" x14ac:dyDescent="0.75">
      <c r="A208" s="1"/>
      <c r="B208" s="1"/>
      <c r="C208" s="1"/>
      <c r="D208" s="1"/>
      <c r="E208" s="1"/>
      <c r="F208" s="1"/>
    </row>
    <row r="209" spans="1:6" x14ac:dyDescent="0.75">
      <c r="A209" s="1"/>
      <c r="B209" s="1"/>
      <c r="C209" s="1"/>
      <c r="D209" s="1"/>
      <c r="E209" s="1"/>
      <c r="F209" s="1"/>
    </row>
    <row r="210" spans="1:6" x14ac:dyDescent="0.75">
      <c r="A210" s="1"/>
      <c r="B210" s="1"/>
      <c r="C210" s="1"/>
      <c r="D210" s="1"/>
      <c r="E210" s="1"/>
      <c r="F210" s="1"/>
    </row>
    <row r="211" spans="1:6" x14ac:dyDescent="0.75">
      <c r="A211" s="1"/>
      <c r="B211" s="1"/>
      <c r="C211" s="1"/>
      <c r="D211" s="1"/>
      <c r="E211" s="1"/>
      <c r="F211" s="1"/>
    </row>
    <row r="212" spans="1:6" x14ac:dyDescent="0.75">
      <c r="A212" s="1"/>
      <c r="B212" s="1"/>
      <c r="C212" s="1"/>
      <c r="D212" s="1"/>
      <c r="E212" s="1"/>
      <c r="F212" s="1"/>
    </row>
    <row r="213" spans="1:6" x14ac:dyDescent="0.75">
      <c r="A213" s="1"/>
      <c r="B213" s="1"/>
      <c r="C213" s="1"/>
      <c r="D213" s="1"/>
      <c r="E213" s="1"/>
      <c r="F213" s="1"/>
    </row>
    <row r="214" spans="1:6" x14ac:dyDescent="0.75">
      <c r="A214" s="1"/>
      <c r="B214" s="1"/>
      <c r="C214" s="1"/>
      <c r="D214" s="1"/>
      <c r="E214" s="1"/>
      <c r="F214" s="1"/>
    </row>
    <row r="215" spans="1:6" x14ac:dyDescent="0.75">
      <c r="A215" s="1"/>
      <c r="B215" s="1"/>
      <c r="C215" s="1"/>
      <c r="D215" s="1"/>
      <c r="E215" s="1"/>
      <c r="F215" s="1"/>
    </row>
    <row r="216" spans="1:6" x14ac:dyDescent="0.75">
      <c r="A216" s="1"/>
      <c r="B216" s="1"/>
      <c r="C216" s="1"/>
      <c r="D216" s="1"/>
      <c r="E216" s="1"/>
      <c r="F216" s="1"/>
    </row>
    <row r="217" spans="1:6" x14ac:dyDescent="0.75">
      <c r="A217" s="1"/>
      <c r="B217" s="1"/>
      <c r="C217" s="1"/>
      <c r="D217" s="1"/>
      <c r="E217" s="1"/>
      <c r="F217" s="1"/>
    </row>
    <row r="218" spans="1:6" x14ac:dyDescent="0.75">
      <c r="A218" s="1"/>
      <c r="B218" s="1"/>
      <c r="C218" s="1"/>
      <c r="D218" s="1"/>
      <c r="E218" s="1"/>
      <c r="F218" s="1"/>
    </row>
    <row r="219" spans="1:6" x14ac:dyDescent="0.75">
      <c r="A219" s="1"/>
      <c r="B219" s="1"/>
      <c r="C219" s="1"/>
      <c r="D219" s="1"/>
      <c r="E219" s="1"/>
      <c r="F219" s="1"/>
    </row>
    <row r="220" spans="1:6" x14ac:dyDescent="0.75">
      <c r="A220" s="1"/>
      <c r="B220" s="1"/>
      <c r="C220" s="1"/>
      <c r="D220" s="1"/>
      <c r="E220" s="1"/>
      <c r="F220" s="1"/>
    </row>
    <row r="221" spans="1:6" x14ac:dyDescent="0.75">
      <c r="A221" s="1"/>
      <c r="B221" s="1"/>
      <c r="C221" s="1"/>
      <c r="D221" s="1"/>
      <c r="E221" s="1"/>
      <c r="F221" s="1"/>
    </row>
    <row r="222" spans="1:6" x14ac:dyDescent="0.75">
      <c r="A222" s="1"/>
      <c r="B222" s="1"/>
      <c r="C222" s="1"/>
      <c r="D222" s="1"/>
      <c r="E222" s="1"/>
      <c r="F222" s="1"/>
    </row>
    <row r="223" spans="1:6" x14ac:dyDescent="0.75">
      <c r="A223" s="1"/>
      <c r="B223" s="1"/>
      <c r="C223" s="1"/>
      <c r="D223" s="1"/>
      <c r="E223" s="1"/>
      <c r="F223" s="1"/>
    </row>
    <row r="224" spans="1:6" x14ac:dyDescent="0.75">
      <c r="A224" s="1"/>
      <c r="B224" s="1"/>
      <c r="C224" s="1"/>
      <c r="D224" s="1"/>
      <c r="E224" s="1"/>
      <c r="F224" s="1"/>
    </row>
    <row r="225" spans="1:6" x14ac:dyDescent="0.75">
      <c r="A225" s="1"/>
      <c r="B225" s="1"/>
      <c r="C225" s="1"/>
      <c r="D225" s="1"/>
      <c r="E225" s="1"/>
      <c r="F225" s="1"/>
    </row>
    <row r="226" spans="1:6" x14ac:dyDescent="0.75">
      <c r="A226" s="1"/>
      <c r="B226" s="1"/>
      <c r="C226" s="1"/>
      <c r="D226" s="1"/>
      <c r="E226" s="1"/>
      <c r="F226" s="1"/>
    </row>
    <row r="227" spans="1:6" x14ac:dyDescent="0.75">
      <c r="A227" s="1"/>
      <c r="B227" s="1"/>
      <c r="C227" s="1"/>
      <c r="D227" s="1"/>
      <c r="E227" s="1"/>
      <c r="F227" s="1"/>
    </row>
    <row r="228" spans="1:6" x14ac:dyDescent="0.75">
      <c r="A228" s="1"/>
      <c r="B228" s="1"/>
      <c r="C228" s="1"/>
      <c r="D228" s="1"/>
      <c r="E228" s="1"/>
      <c r="F228" s="1"/>
    </row>
    <row r="229" spans="1:6" x14ac:dyDescent="0.75">
      <c r="A229" s="1"/>
      <c r="B229" s="1"/>
      <c r="C229" s="1"/>
      <c r="D229" s="1"/>
      <c r="E229" s="1"/>
      <c r="F229" s="1"/>
    </row>
    <row r="230" spans="1:6" x14ac:dyDescent="0.75">
      <c r="A230" s="1"/>
      <c r="B230" s="1"/>
      <c r="C230" s="1"/>
      <c r="D230" s="1"/>
      <c r="E230" s="1"/>
      <c r="F230" s="1"/>
    </row>
    <row r="231" spans="1:6" x14ac:dyDescent="0.75">
      <c r="A231" s="1"/>
      <c r="B231" s="1"/>
      <c r="C231" s="1"/>
      <c r="D231" s="1"/>
      <c r="E231" s="1"/>
      <c r="F231" s="1"/>
    </row>
    <row r="232" spans="1:6" x14ac:dyDescent="0.75">
      <c r="A232" s="1"/>
      <c r="B232" s="1"/>
      <c r="C232" s="1"/>
      <c r="D232" s="1"/>
      <c r="E232" s="1"/>
      <c r="F232" s="1"/>
    </row>
    <row r="233" spans="1:6" x14ac:dyDescent="0.75">
      <c r="A233" s="1"/>
      <c r="B233" s="1"/>
      <c r="C233" s="1"/>
      <c r="D233" s="1"/>
      <c r="E233" s="1"/>
      <c r="F233" s="1"/>
    </row>
    <row r="234" spans="1:6" x14ac:dyDescent="0.75">
      <c r="A234" s="1"/>
      <c r="B234" s="1"/>
      <c r="C234" s="1"/>
      <c r="D234" s="1"/>
      <c r="E234" s="1"/>
      <c r="F234" s="1"/>
    </row>
    <row r="235" spans="1:6" x14ac:dyDescent="0.75">
      <c r="A235" s="1"/>
      <c r="B235" s="1"/>
      <c r="C235" s="1"/>
      <c r="D235" s="1"/>
      <c r="E235" s="1"/>
      <c r="F235" s="1"/>
    </row>
    <row r="236" spans="1:6" x14ac:dyDescent="0.75">
      <c r="A236" s="1"/>
      <c r="B236" s="1"/>
      <c r="C236" s="1"/>
      <c r="D236" s="1"/>
      <c r="E236" s="1"/>
      <c r="F236" s="1"/>
    </row>
    <row r="237" spans="1:6" x14ac:dyDescent="0.75">
      <c r="A237" s="1"/>
      <c r="B237" s="1"/>
      <c r="C237" s="1"/>
      <c r="D237" s="1"/>
      <c r="E237" s="1"/>
      <c r="F237" s="1"/>
    </row>
    <row r="238" spans="1:6" x14ac:dyDescent="0.75">
      <c r="A238" s="1"/>
      <c r="B238" s="1"/>
      <c r="C238" s="1"/>
      <c r="D238" s="1"/>
      <c r="E238" s="1"/>
      <c r="F238" s="1"/>
    </row>
    <row r="239" spans="1:6" x14ac:dyDescent="0.75">
      <c r="A239" s="1"/>
      <c r="B239" s="1"/>
      <c r="C239" s="1"/>
      <c r="D239" s="1"/>
      <c r="E239" s="1"/>
      <c r="F239" s="1"/>
    </row>
    <row r="240" spans="1:6" x14ac:dyDescent="0.75">
      <c r="A240" s="1"/>
      <c r="B240" s="1"/>
      <c r="C240" s="1"/>
      <c r="D240" s="1"/>
      <c r="E240" s="1"/>
      <c r="F240" s="1"/>
    </row>
    <row r="241" spans="1:6" x14ac:dyDescent="0.75">
      <c r="A241" s="1"/>
      <c r="B241" s="1"/>
      <c r="C241" s="1"/>
      <c r="D241" s="1"/>
      <c r="E241" s="1"/>
      <c r="F241" s="1"/>
    </row>
    <row r="242" spans="1:6" x14ac:dyDescent="0.75">
      <c r="A242" s="1"/>
      <c r="B242" s="1"/>
      <c r="C242" s="1"/>
      <c r="D242" s="1"/>
      <c r="E242" s="1"/>
      <c r="F242" s="1"/>
    </row>
    <row r="243" spans="1:6" x14ac:dyDescent="0.75">
      <c r="A243" s="1"/>
      <c r="B243" s="1"/>
      <c r="C243" s="1"/>
      <c r="D243" s="1"/>
      <c r="E243" s="1"/>
      <c r="F243" s="1"/>
    </row>
    <row r="244" spans="1:6" x14ac:dyDescent="0.75">
      <c r="A244" s="1"/>
      <c r="B244" s="1"/>
      <c r="C244" s="1"/>
      <c r="D244" s="1"/>
      <c r="E244" s="1"/>
      <c r="F244" s="1"/>
    </row>
    <row r="245" spans="1:6" x14ac:dyDescent="0.75">
      <c r="A245" s="1"/>
      <c r="B245" s="1"/>
      <c r="C245" s="1"/>
      <c r="D245" s="1"/>
      <c r="E245" s="1"/>
      <c r="F245" s="1"/>
    </row>
    <row r="246" spans="1:6" x14ac:dyDescent="0.75">
      <c r="A246" s="1"/>
      <c r="B246" s="1"/>
      <c r="C246" s="1"/>
      <c r="D246" s="1"/>
      <c r="E246" s="1"/>
      <c r="F246" s="1"/>
    </row>
    <row r="247" spans="1:6" x14ac:dyDescent="0.75">
      <c r="A247" s="1"/>
      <c r="B247" s="1"/>
      <c r="C247" s="1"/>
      <c r="D247" s="1"/>
      <c r="E247" s="1"/>
      <c r="F247" s="1"/>
    </row>
    <row r="248" spans="1:6" x14ac:dyDescent="0.75">
      <c r="A248" s="1"/>
      <c r="B248" s="1"/>
      <c r="C248" s="1"/>
      <c r="D248" s="1"/>
      <c r="E248" s="1"/>
      <c r="F248" s="1"/>
    </row>
    <row r="249" spans="1:6" x14ac:dyDescent="0.75">
      <c r="A249" s="1"/>
      <c r="B249" s="1"/>
      <c r="C249" s="1"/>
      <c r="D249" s="1"/>
      <c r="E249" s="1"/>
      <c r="F249" s="1"/>
    </row>
    <row r="250" spans="1:6" x14ac:dyDescent="0.75">
      <c r="A250" s="1"/>
      <c r="B250" s="1"/>
      <c r="C250" s="1"/>
      <c r="D250" s="1"/>
      <c r="E250" s="1"/>
      <c r="F250" s="1"/>
    </row>
    <row r="251" spans="1:6" x14ac:dyDescent="0.75">
      <c r="A251" s="1"/>
      <c r="B251" s="1"/>
      <c r="C251" s="1"/>
      <c r="D251" s="1"/>
      <c r="E251" s="1"/>
      <c r="F251" s="1"/>
    </row>
    <row r="252" spans="1:6" x14ac:dyDescent="0.75">
      <c r="A252" s="1"/>
      <c r="B252" s="1"/>
      <c r="C252" s="1"/>
      <c r="D252" s="1"/>
      <c r="E252" s="1"/>
      <c r="F252" s="1"/>
    </row>
    <row r="253" spans="1:6" x14ac:dyDescent="0.75">
      <c r="A253" s="1"/>
      <c r="B253" s="1"/>
      <c r="C253" s="1"/>
      <c r="D253" s="1"/>
      <c r="E253" s="1"/>
      <c r="F253" s="1"/>
    </row>
    <row r="254" spans="1:6" x14ac:dyDescent="0.75">
      <c r="A254" s="1"/>
      <c r="B254" s="1"/>
      <c r="C254" s="1"/>
      <c r="D254" s="1"/>
      <c r="E254" s="1"/>
      <c r="F254" s="1"/>
    </row>
    <row r="255" spans="1:6" x14ac:dyDescent="0.75">
      <c r="A255" s="1"/>
      <c r="B255" s="1"/>
      <c r="C255" s="1"/>
      <c r="D255" s="1"/>
      <c r="E255" s="1"/>
      <c r="F255" s="1"/>
    </row>
    <row r="256" spans="1:6" x14ac:dyDescent="0.75">
      <c r="A256" s="1"/>
      <c r="B256" s="1"/>
      <c r="C256" s="1"/>
      <c r="D256" s="1"/>
      <c r="E256" s="1"/>
      <c r="F256" s="1"/>
    </row>
    <row r="257" spans="1:6" x14ac:dyDescent="0.75">
      <c r="A257" s="1"/>
      <c r="B257" s="1"/>
      <c r="C257" s="1"/>
      <c r="D257" s="1"/>
      <c r="E257" s="1"/>
      <c r="F257" s="1"/>
    </row>
    <row r="258" spans="1:6" x14ac:dyDescent="0.75">
      <c r="A258" s="1"/>
      <c r="B258" s="1"/>
      <c r="C258" s="1"/>
      <c r="D258" s="1"/>
      <c r="E258" s="1"/>
      <c r="F258" s="1"/>
    </row>
    <row r="259" spans="1:6" x14ac:dyDescent="0.75">
      <c r="A259" s="1"/>
      <c r="B259" s="1"/>
      <c r="C259" s="1"/>
      <c r="D259" s="1"/>
      <c r="E259" s="1"/>
      <c r="F259" s="1"/>
    </row>
    <row r="260" spans="1:6" x14ac:dyDescent="0.75">
      <c r="A260" s="1"/>
      <c r="B260" s="1"/>
      <c r="C260" s="1"/>
      <c r="D260" s="1"/>
      <c r="E260" s="1"/>
      <c r="F260" s="1"/>
    </row>
    <row r="261" spans="1:6" x14ac:dyDescent="0.75">
      <c r="A261" s="1"/>
      <c r="B261" s="1"/>
      <c r="C261" s="1"/>
      <c r="D261" s="1"/>
      <c r="E261" s="1"/>
      <c r="F261" s="1"/>
    </row>
    <row r="262" spans="1:6" x14ac:dyDescent="0.75">
      <c r="A262" s="1"/>
      <c r="B262" s="1"/>
      <c r="C262" s="1"/>
      <c r="D262" s="1"/>
      <c r="E262" s="1"/>
      <c r="F262" s="1"/>
    </row>
    <row r="263" spans="1:6" x14ac:dyDescent="0.75">
      <c r="A263" s="1"/>
      <c r="B263" s="1"/>
      <c r="C263" s="1"/>
      <c r="D263" s="1"/>
      <c r="E263" s="1"/>
      <c r="F263" s="1"/>
    </row>
    <row r="264" spans="1:6" x14ac:dyDescent="0.75">
      <c r="A264" s="1"/>
      <c r="B264" s="1"/>
      <c r="C264" s="1"/>
      <c r="D264" s="1"/>
      <c r="E264" s="1"/>
      <c r="F264" s="1"/>
    </row>
    <row r="265" spans="1:6" x14ac:dyDescent="0.75">
      <c r="A265" s="1"/>
      <c r="B265" s="1"/>
      <c r="C265" s="1"/>
      <c r="D265" s="1"/>
      <c r="E265" s="1"/>
      <c r="F265" s="1"/>
    </row>
    <row r="266" spans="1:6" x14ac:dyDescent="0.75">
      <c r="A266" s="1"/>
      <c r="B266" s="1"/>
      <c r="C266" s="1"/>
      <c r="D266" s="1"/>
      <c r="E266" s="1"/>
      <c r="F266" s="1"/>
    </row>
    <row r="267" spans="1:6" x14ac:dyDescent="0.75">
      <c r="A267" s="1"/>
      <c r="B267" s="1"/>
      <c r="C267" s="1"/>
      <c r="D267" s="1"/>
      <c r="E267" s="1"/>
      <c r="F267" s="1"/>
    </row>
    <row r="268" spans="1:6" x14ac:dyDescent="0.75">
      <c r="A268" s="1"/>
      <c r="B268" s="1"/>
      <c r="C268" s="1"/>
      <c r="D268" s="1"/>
      <c r="E268" s="1"/>
      <c r="F268" s="1"/>
    </row>
    <row r="269" spans="1:6" x14ac:dyDescent="0.75">
      <c r="A269" s="1"/>
      <c r="B269" s="1"/>
      <c r="C269" s="1"/>
      <c r="D269" s="1"/>
      <c r="E269" s="1"/>
      <c r="F269" s="1"/>
    </row>
    <row r="270" spans="1:6" x14ac:dyDescent="0.75">
      <c r="A270" s="1"/>
      <c r="B270" s="1"/>
      <c r="C270" s="1"/>
      <c r="D270" s="1"/>
      <c r="E270" s="1"/>
      <c r="F270" s="1"/>
    </row>
    <row r="271" spans="1:6" x14ac:dyDescent="0.75">
      <c r="A271" s="1"/>
      <c r="B271" s="1"/>
      <c r="C271" s="1"/>
      <c r="D271" s="1"/>
      <c r="E271" s="1"/>
      <c r="F271" s="1"/>
    </row>
    <row r="272" spans="1:6" x14ac:dyDescent="0.75">
      <c r="A272" s="1"/>
      <c r="B272" s="1"/>
      <c r="C272" s="1"/>
      <c r="D272" s="1"/>
      <c r="E272" s="1"/>
      <c r="F272" s="1"/>
    </row>
    <row r="273" spans="1:6" x14ac:dyDescent="0.75">
      <c r="A273" s="1"/>
      <c r="B273" s="1"/>
      <c r="C273" s="1"/>
      <c r="D273" s="1"/>
      <c r="E273" s="1"/>
      <c r="F273" s="1"/>
    </row>
    <row r="274" spans="1:6" x14ac:dyDescent="0.75">
      <c r="A274" s="1"/>
      <c r="B274" s="1"/>
      <c r="C274" s="1"/>
      <c r="D274" s="1"/>
      <c r="E274" s="1"/>
      <c r="F274" s="1"/>
    </row>
    <row r="275" spans="1:6" x14ac:dyDescent="0.75">
      <c r="A275" s="1"/>
      <c r="B275" s="1"/>
      <c r="C275" s="1"/>
      <c r="D275" s="1"/>
      <c r="E275" s="1"/>
      <c r="F275" s="1"/>
    </row>
    <row r="276" spans="1:6" x14ac:dyDescent="0.75">
      <c r="A276" s="1"/>
      <c r="B276" s="1"/>
      <c r="C276" s="1"/>
      <c r="D276" s="1"/>
      <c r="E276" s="1"/>
      <c r="F276" s="1"/>
    </row>
    <row r="277" spans="1:6" x14ac:dyDescent="0.75">
      <c r="A277" s="1"/>
      <c r="B277" s="1"/>
      <c r="C277" s="1"/>
      <c r="D277" s="1"/>
      <c r="E277" s="1"/>
      <c r="F277" s="1"/>
    </row>
    <row r="278" spans="1:6" x14ac:dyDescent="0.75">
      <c r="A278" s="1"/>
      <c r="B278" s="1"/>
      <c r="C278" s="1"/>
      <c r="D278" s="1"/>
      <c r="E278" s="1"/>
      <c r="F278" s="1"/>
    </row>
    <row r="279" spans="1:6" x14ac:dyDescent="0.75">
      <c r="A279" s="1"/>
      <c r="B279" s="1"/>
      <c r="C279" s="1"/>
      <c r="D279" s="1"/>
      <c r="E279" s="1"/>
      <c r="F279" s="1"/>
    </row>
    <row r="280" spans="1:6" x14ac:dyDescent="0.75">
      <c r="A280" s="1"/>
      <c r="B280" s="1"/>
      <c r="C280" s="1"/>
      <c r="D280" s="1"/>
      <c r="E280" s="1"/>
      <c r="F280" s="1"/>
    </row>
    <row r="281" spans="1:6" x14ac:dyDescent="0.75">
      <c r="A281" s="1"/>
      <c r="B281" s="1"/>
      <c r="C281" s="1"/>
      <c r="D281" s="1"/>
      <c r="E281" s="1"/>
      <c r="F281" s="1"/>
    </row>
    <row r="282" spans="1:6" x14ac:dyDescent="0.75">
      <c r="A282" s="1"/>
      <c r="B282" s="1"/>
      <c r="C282" s="1"/>
      <c r="D282" s="1"/>
      <c r="E282" s="1"/>
      <c r="F282" s="1"/>
    </row>
    <row r="283" spans="1:6" x14ac:dyDescent="0.75">
      <c r="A283" s="1"/>
      <c r="B283" s="1"/>
      <c r="C283" s="1"/>
      <c r="D283" s="1"/>
      <c r="E283" s="1"/>
      <c r="F283" s="1"/>
    </row>
    <row r="284" spans="1:6" x14ac:dyDescent="0.75">
      <c r="A284" s="1"/>
      <c r="B284" s="1"/>
      <c r="C284" s="1"/>
      <c r="D284" s="1"/>
      <c r="E284" s="1"/>
      <c r="F284" s="1"/>
    </row>
    <row r="285" spans="1:6" x14ac:dyDescent="0.75">
      <c r="A285" s="1"/>
      <c r="B285" s="1"/>
      <c r="C285" s="1"/>
      <c r="D285" s="1"/>
      <c r="E285" s="1"/>
      <c r="F285" s="1"/>
    </row>
    <row r="286" spans="1:6" x14ac:dyDescent="0.75">
      <c r="A286" s="1"/>
      <c r="B286" s="1"/>
      <c r="C286" s="1"/>
      <c r="D286" s="1"/>
      <c r="E286" s="1"/>
      <c r="F286" s="1"/>
    </row>
    <row r="287" spans="1:6" x14ac:dyDescent="0.75">
      <c r="A287" s="1"/>
      <c r="B287" s="1"/>
      <c r="C287" s="1"/>
      <c r="D287" s="1"/>
      <c r="E287" s="1"/>
      <c r="F287" s="1"/>
    </row>
    <row r="288" spans="1:6" x14ac:dyDescent="0.75">
      <c r="A288" s="1"/>
      <c r="B288" s="1"/>
      <c r="C288" s="1"/>
      <c r="D288" s="1"/>
      <c r="E288" s="1"/>
      <c r="F288" s="1"/>
    </row>
    <row r="289" spans="1:6" x14ac:dyDescent="0.75">
      <c r="A289" s="1"/>
      <c r="B289" s="1"/>
      <c r="C289" s="1"/>
      <c r="D289" s="1"/>
      <c r="E289" s="1"/>
      <c r="F289" s="1"/>
    </row>
    <row r="290" spans="1:6" x14ac:dyDescent="0.75">
      <c r="A290" s="1"/>
      <c r="B290" s="1"/>
      <c r="C290" s="1"/>
      <c r="D290" s="1"/>
      <c r="E290" s="1"/>
      <c r="F290" s="1"/>
    </row>
    <row r="291" spans="1:6" x14ac:dyDescent="0.75">
      <c r="A291" s="1"/>
      <c r="B291" s="1"/>
      <c r="C291" s="1"/>
      <c r="D291" s="1"/>
      <c r="E291" s="1"/>
      <c r="F291" s="1"/>
    </row>
    <row r="292" spans="1:6" x14ac:dyDescent="0.75">
      <c r="A292" s="1"/>
      <c r="B292" s="1"/>
      <c r="C292" s="1"/>
      <c r="D292" s="1"/>
      <c r="E292" s="1"/>
      <c r="F292" s="1"/>
    </row>
    <row r="293" spans="1:6" x14ac:dyDescent="0.75">
      <c r="A293" s="1"/>
      <c r="B293" s="1"/>
      <c r="C293" s="1"/>
      <c r="D293" s="1"/>
      <c r="E293" s="1"/>
      <c r="F293" s="1"/>
    </row>
    <row r="294" spans="1:6" x14ac:dyDescent="0.75">
      <c r="A294" s="1"/>
      <c r="B294" s="1"/>
      <c r="C294" s="1"/>
      <c r="D294" s="1"/>
      <c r="E294" s="1"/>
      <c r="F294" s="1"/>
    </row>
    <row r="295" spans="1:6" x14ac:dyDescent="0.75">
      <c r="A295" s="1"/>
      <c r="B295" s="1"/>
      <c r="C295" s="1"/>
      <c r="D295" s="1"/>
      <c r="E295" s="1"/>
      <c r="F295" s="1"/>
    </row>
    <row r="296" spans="1:6" x14ac:dyDescent="0.75">
      <c r="A296" s="1"/>
      <c r="B296" s="1"/>
      <c r="C296" s="1"/>
      <c r="D296" s="1"/>
      <c r="E296" s="1"/>
      <c r="F296" s="1"/>
    </row>
    <row r="297" spans="1:6" x14ac:dyDescent="0.75">
      <c r="A297" s="1"/>
      <c r="B297" s="1"/>
      <c r="C297" s="1"/>
      <c r="D297" s="1"/>
      <c r="E297" s="1"/>
      <c r="F297" s="1"/>
    </row>
    <row r="298" spans="1:6" x14ac:dyDescent="0.75">
      <c r="A298" s="1"/>
      <c r="B298" s="1"/>
      <c r="C298" s="1"/>
      <c r="D298" s="1"/>
      <c r="E298" s="1"/>
      <c r="F298" s="1"/>
    </row>
    <row r="299" spans="1:6" x14ac:dyDescent="0.75">
      <c r="A299" s="1"/>
      <c r="B299" s="1"/>
      <c r="C299" s="1"/>
      <c r="D299" s="1"/>
      <c r="E299" s="1"/>
      <c r="F299" s="1"/>
    </row>
    <row r="300" spans="1:6" x14ac:dyDescent="0.75">
      <c r="A300" s="1"/>
      <c r="B300" s="1"/>
      <c r="C300" s="1"/>
      <c r="D300" s="1"/>
      <c r="E300" s="1"/>
      <c r="F300" s="1"/>
    </row>
    <row r="301" spans="1:6" x14ac:dyDescent="0.75">
      <c r="A301" s="1"/>
      <c r="B301" s="1"/>
      <c r="C301" s="1"/>
      <c r="D301" s="1"/>
      <c r="E301" s="1"/>
      <c r="F301" s="1"/>
    </row>
    <row r="302" spans="1:6" x14ac:dyDescent="0.75">
      <c r="A302" s="1"/>
      <c r="B302" s="1"/>
      <c r="C302" s="1"/>
      <c r="D302" s="1"/>
      <c r="E302" s="1"/>
      <c r="F302" s="1"/>
    </row>
    <row r="303" spans="1:6" x14ac:dyDescent="0.75">
      <c r="A303" s="1"/>
      <c r="B303" s="1"/>
      <c r="C303" s="1"/>
      <c r="D303" s="1"/>
      <c r="E303" s="1"/>
      <c r="F303" s="1"/>
    </row>
    <row r="304" spans="1:6" x14ac:dyDescent="0.75">
      <c r="A304" s="1"/>
      <c r="B304" s="1"/>
      <c r="C304" s="1"/>
      <c r="D304" s="1"/>
      <c r="E304" s="1"/>
      <c r="F304" s="1"/>
    </row>
    <row r="305" spans="1:6" x14ac:dyDescent="0.75">
      <c r="A305" s="1"/>
      <c r="B305" s="1"/>
      <c r="C305" s="1"/>
      <c r="D305" s="1"/>
      <c r="E305" s="1"/>
      <c r="F305" s="1"/>
    </row>
    <row r="306" spans="1:6" x14ac:dyDescent="0.75">
      <c r="A306" s="1"/>
      <c r="B306" s="1"/>
      <c r="C306" s="1"/>
      <c r="D306" s="1"/>
      <c r="E306" s="1"/>
      <c r="F306" s="1"/>
    </row>
    <row r="307" spans="1:6" x14ac:dyDescent="0.75">
      <c r="A307" s="1"/>
      <c r="B307" s="1"/>
      <c r="C307" s="1"/>
      <c r="D307" s="1"/>
      <c r="E307" s="1"/>
      <c r="F307" s="1"/>
    </row>
    <row r="308" spans="1:6" x14ac:dyDescent="0.75">
      <c r="A308" s="1"/>
      <c r="B308" s="1"/>
      <c r="C308" s="1"/>
      <c r="D308" s="1"/>
      <c r="E308" s="1"/>
      <c r="F308" s="1"/>
    </row>
    <row r="309" spans="1:6" x14ac:dyDescent="0.75">
      <c r="A309" s="1"/>
      <c r="B309" s="1"/>
      <c r="C309" s="1"/>
      <c r="D309" s="1"/>
      <c r="E309" s="1"/>
      <c r="F309" s="1"/>
    </row>
    <row r="310" spans="1:6" x14ac:dyDescent="0.75">
      <c r="A310" s="1"/>
      <c r="B310" s="1"/>
      <c r="C310" s="1"/>
      <c r="D310" s="1"/>
      <c r="E310" s="1"/>
      <c r="F310" s="1"/>
    </row>
    <row r="311" spans="1:6" x14ac:dyDescent="0.75">
      <c r="A311" s="1"/>
      <c r="B311" s="1"/>
      <c r="C311" s="1"/>
      <c r="D311" s="1"/>
      <c r="E311" s="1"/>
      <c r="F311" s="1"/>
    </row>
    <row r="312" spans="1:6" x14ac:dyDescent="0.75">
      <c r="A312" s="1"/>
      <c r="B312" s="1"/>
      <c r="C312" s="1"/>
      <c r="D312" s="1"/>
      <c r="E312" s="1"/>
      <c r="F312" s="1"/>
    </row>
    <row r="313" spans="1:6" x14ac:dyDescent="0.75">
      <c r="A313" s="1"/>
      <c r="B313" s="1"/>
      <c r="C313" s="1"/>
      <c r="D313" s="1"/>
      <c r="E313" s="1"/>
      <c r="F313" s="1"/>
    </row>
    <row r="314" spans="1:6" x14ac:dyDescent="0.75">
      <c r="A314" s="1"/>
      <c r="B314" s="1"/>
      <c r="C314" s="1"/>
      <c r="D314" s="1"/>
      <c r="E314" s="1"/>
      <c r="F314" s="1"/>
    </row>
    <row r="315" spans="1:6" x14ac:dyDescent="0.75">
      <c r="A315" s="1"/>
      <c r="B315" s="1"/>
      <c r="C315" s="1"/>
      <c r="D315" s="1"/>
      <c r="E315" s="1"/>
      <c r="F315" s="1"/>
    </row>
    <row r="316" spans="1:6" x14ac:dyDescent="0.75">
      <c r="A316" s="1"/>
      <c r="B316" s="1"/>
      <c r="C316" s="1"/>
      <c r="D316" s="1"/>
      <c r="E316" s="1"/>
      <c r="F316" s="1"/>
    </row>
    <row r="317" spans="1:6" x14ac:dyDescent="0.75">
      <c r="A317" s="1"/>
      <c r="B317" s="1"/>
      <c r="C317" s="1"/>
      <c r="D317" s="1"/>
      <c r="E317" s="1"/>
      <c r="F317" s="1"/>
    </row>
    <row r="318" spans="1:6" x14ac:dyDescent="0.75">
      <c r="A318" s="1"/>
      <c r="B318" s="1"/>
      <c r="C318" s="1"/>
      <c r="D318" s="1"/>
      <c r="E318" s="1"/>
      <c r="F318" s="1"/>
    </row>
    <row r="319" spans="1:6" x14ac:dyDescent="0.75">
      <c r="A319" s="1"/>
      <c r="B319" s="1"/>
      <c r="C319" s="1"/>
      <c r="D319" s="1"/>
      <c r="E319" s="1"/>
      <c r="F319" s="1"/>
    </row>
    <row r="320" spans="1:6" x14ac:dyDescent="0.75">
      <c r="A320" s="1"/>
      <c r="B320" s="1"/>
      <c r="C320" s="1"/>
      <c r="D320" s="1"/>
      <c r="E320" s="1"/>
      <c r="F320" s="1"/>
    </row>
    <row r="321" spans="1:6" x14ac:dyDescent="0.75">
      <c r="A321" s="1"/>
      <c r="B321" s="1"/>
      <c r="C321" s="1"/>
      <c r="D321" s="1"/>
      <c r="E321" s="1"/>
      <c r="F321" s="1"/>
    </row>
    <row r="322" spans="1:6" x14ac:dyDescent="0.75">
      <c r="A322" s="1"/>
      <c r="B322" s="1"/>
      <c r="C322" s="1"/>
      <c r="D322" s="1"/>
      <c r="E322" s="1"/>
      <c r="F322" s="1"/>
    </row>
    <row r="323" spans="1:6" x14ac:dyDescent="0.75">
      <c r="A323" s="1"/>
      <c r="B323" s="1"/>
      <c r="C323" s="1"/>
      <c r="D323" s="1"/>
      <c r="E323" s="1"/>
      <c r="F323" s="1"/>
    </row>
    <row r="324" spans="1:6" x14ac:dyDescent="0.75">
      <c r="A324" s="1"/>
      <c r="B324" s="1"/>
      <c r="C324" s="1"/>
      <c r="D324" s="1"/>
      <c r="E324" s="1"/>
      <c r="F324" s="1"/>
    </row>
    <row r="325" spans="1:6" x14ac:dyDescent="0.75">
      <c r="A325" s="1"/>
      <c r="B325" s="1"/>
      <c r="C325" s="1"/>
      <c r="D325" s="1"/>
      <c r="E325" s="1"/>
      <c r="F325" s="1"/>
    </row>
    <row r="326" spans="1:6" x14ac:dyDescent="0.75">
      <c r="A326" s="1"/>
      <c r="B326" s="1"/>
      <c r="C326" s="1"/>
      <c r="D326" s="1"/>
      <c r="E326" s="1"/>
      <c r="F326" s="1"/>
    </row>
    <row r="327" spans="1:6" x14ac:dyDescent="0.75">
      <c r="A327" s="1"/>
      <c r="B327" s="1"/>
      <c r="C327" s="1"/>
      <c r="D327" s="1"/>
      <c r="E327" s="1"/>
      <c r="F327" s="1"/>
    </row>
    <row r="328" spans="1:6" x14ac:dyDescent="0.75">
      <c r="A328" s="1"/>
      <c r="B328" s="1"/>
      <c r="C328" s="1"/>
      <c r="D328" s="1"/>
      <c r="E328" s="1"/>
      <c r="F328" s="1"/>
    </row>
    <row r="329" spans="1:6" x14ac:dyDescent="0.75">
      <c r="A329" s="1"/>
      <c r="B329" s="1"/>
      <c r="C329" s="1"/>
      <c r="D329" s="1"/>
      <c r="E329" s="1"/>
      <c r="F329" s="1"/>
    </row>
    <row r="330" spans="1:6" x14ac:dyDescent="0.75">
      <c r="A330" s="1"/>
      <c r="B330" s="1"/>
      <c r="C330" s="1"/>
      <c r="D330" s="1"/>
      <c r="E330" s="1"/>
      <c r="F330" s="1"/>
    </row>
    <row r="331" spans="1:6" x14ac:dyDescent="0.75">
      <c r="A331" s="1"/>
      <c r="B331" s="1"/>
      <c r="C331" s="1"/>
      <c r="D331" s="1"/>
      <c r="E331" s="1"/>
      <c r="F331" s="1"/>
    </row>
    <row r="332" spans="1:6" x14ac:dyDescent="0.75">
      <c r="A332" s="1"/>
      <c r="B332" s="1"/>
      <c r="C332" s="1"/>
      <c r="D332" s="1"/>
      <c r="E332" s="1"/>
      <c r="F332" s="1"/>
    </row>
    <row r="333" spans="1:6" x14ac:dyDescent="0.75">
      <c r="A333" s="1"/>
      <c r="B333" s="1"/>
      <c r="C333" s="1"/>
      <c r="D333" s="1"/>
      <c r="E333" s="1"/>
      <c r="F333" s="1"/>
    </row>
    <row r="334" spans="1:6" x14ac:dyDescent="0.75">
      <c r="A334" s="1"/>
      <c r="B334" s="1"/>
      <c r="C334" s="1"/>
      <c r="D334" s="1"/>
      <c r="E334" s="1"/>
      <c r="F334" s="1"/>
    </row>
    <row r="335" spans="1:6" x14ac:dyDescent="0.75">
      <c r="A335" s="1"/>
      <c r="B335" s="1"/>
      <c r="C335" s="1"/>
      <c r="D335" s="1"/>
      <c r="E335" s="1"/>
      <c r="F335" s="1"/>
    </row>
    <row r="336" spans="1:6" x14ac:dyDescent="0.75">
      <c r="A336" s="1"/>
      <c r="B336" s="1"/>
      <c r="C336" s="1"/>
      <c r="D336" s="1"/>
      <c r="E336" s="1"/>
      <c r="F336" s="1"/>
    </row>
    <row r="337" spans="1:6" x14ac:dyDescent="0.75">
      <c r="A337" s="1"/>
      <c r="B337" s="1"/>
      <c r="C337" s="1"/>
      <c r="D337" s="1"/>
      <c r="E337" s="1"/>
      <c r="F337" s="1"/>
    </row>
    <row r="338" spans="1:6" x14ac:dyDescent="0.75">
      <c r="A338" s="1"/>
      <c r="B338" s="1"/>
      <c r="C338" s="1"/>
      <c r="D338" s="1"/>
      <c r="E338" s="1"/>
      <c r="F338" s="1"/>
    </row>
    <row r="339" spans="1:6" x14ac:dyDescent="0.75">
      <c r="A339" s="1"/>
      <c r="B339" s="1"/>
      <c r="C339" s="1"/>
      <c r="D339" s="1"/>
      <c r="E339" s="1"/>
      <c r="F339" s="1"/>
    </row>
    <row r="340" spans="1:6" x14ac:dyDescent="0.75">
      <c r="A340" s="1"/>
      <c r="B340" s="1"/>
      <c r="C340" s="1"/>
      <c r="D340" s="1"/>
      <c r="E340" s="1"/>
      <c r="F340" s="1"/>
    </row>
    <row r="341" spans="1:6" x14ac:dyDescent="0.75">
      <c r="A341" s="1"/>
      <c r="B341" s="1"/>
      <c r="C341" s="1"/>
      <c r="D341" s="1"/>
      <c r="E341" s="1"/>
      <c r="F341" s="1"/>
    </row>
    <row r="342" spans="1:6" x14ac:dyDescent="0.75">
      <c r="A342" s="1"/>
      <c r="B342" s="1"/>
      <c r="C342" s="1"/>
      <c r="D342" s="1"/>
      <c r="E342" s="1"/>
      <c r="F342" s="1"/>
    </row>
    <row r="343" spans="1:6" x14ac:dyDescent="0.75">
      <c r="A343" s="1"/>
      <c r="B343" s="1"/>
      <c r="C343" s="1"/>
      <c r="D343" s="1"/>
      <c r="E343" s="1"/>
      <c r="F343" s="1"/>
    </row>
    <row r="344" spans="1:6" x14ac:dyDescent="0.75">
      <c r="A344" s="1"/>
      <c r="B344" s="1"/>
      <c r="C344" s="1"/>
      <c r="D344" s="1"/>
      <c r="E344" s="1"/>
      <c r="F344" s="1"/>
    </row>
    <row r="345" spans="1:6" x14ac:dyDescent="0.75">
      <c r="A345" s="1"/>
      <c r="B345" s="1"/>
      <c r="C345" s="1"/>
      <c r="D345" s="1"/>
      <c r="E345" s="1"/>
      <c r="F345" s="1"/>
    </row>
    <row r="346" spans="1:6" x14ac:dyDescent="0.75">
      <c r="A346" s="1"/>
      <c r="B346" s="1"/>
      <c r="C346" s="1"/>
      <c r="D346" s="1"/>
      <c r="E346" s="1"/>
      <c r="F346" s="1"/>
    </row>
    <row r="347" spans="1:6" x14ac:dyDescent="0.75">
      <c r="A347" s="1"/>
      <c r="B347" s="1"/>
      <c r="C347" s="1"/>
      <c r="D347" s="1"/>
      <c r="E347" s="1"/>
      <c r="F347" s="1"/>
    </row>
    <row r="348" spans="1:6" x14ac:dyDescent="0.75">
      <c r="A348" s="1"/>
      <c r="B348" s="1"/>
      <c r="C348" s="1"/>
      <c r="D348" s="1"/>
      <c r="E348" s="1"/>
      <c r="F348" s="1"/>
    </row>
    <row r="349" spans="1:6" x14ac:dyDescent="0.75">
      <c r="A349" s="1"/>
      <c r="B349" s="1"/>
      <c r="C349" s="1"/>
      <c r="D349" s="1"/>
      <c r="E349" s="1"/>
      <c r="F349" s="1"/>
    </row>
    <row r="350" spans="1:6" x14ac:dyDescent="0.75">
      <c r="A350" s="1"/>
      <c r="B350" s="1"/>
      <c r="C350" s="1"/>
      <c r="D350" s="1"/>
      <c r="E350" s="1"/>
      <c r="F350" s="1"/>
    </row>
    <row r="351" spans="1:6" x14ac:dyDescent="0.75">
      <c r="A351" s="1"/>
      <c r="B351" s="1"/>
      <c r="C351" s="1"/>
      <c r="D351" s="1"/>
      <c r="E351" s="1"/>
      <c r="F351" s="1"/>
    </row>
    <row r="352" spans="1:6" x14ac:dyDescent="0.75">
      <c r="A352" s="1"/>
      <c r="B352" s="1"/>
      <c r="C352" s="1"/>
      <c r="D352" s="1"/>
      <c r="E352" s="1"/>
      <c r="F352" s="1"/>
    </row>
    <row r="353" spans="1:6" x14ac:dyDescent="0.75">
      <c r="A353" s="1"/>
      <c r="B353" s="1"/>
      <c r="C353" s="1"/>
      <c r="D353" s="1"/>
      <c r="E353" s="1"/>
      <c r="F353" s="1"/>
    </row>
    <row r="354" spans="1:6" x14ac:dyDescent="0.75">
      <c r="A354" s="1"/>
      <c r="B354" s="1"/>
      <c r="C354" s="1"/>
      <c r="D354" s="1"/>
      <c r="E354" s="1"/>
      <c r="F354" s="1"/>
    </row>
    <row r="355" spans="1:6" x14ac:dyDescent="0.75">
      <c r="A355" s="1"/>
      <c r="B355" s="1"/>
      <c r="C355" s="1"/>
      <c r="D355" s="1"/>
      <c r="E355" s="1"/>
      <c r="F355" s="1"/>
    </row>
    <row r="356" spans="1:6" x14ac:dyDescent="0.75">
      <c r="A356" s="1"/>
      <c r="B356" s="1"/>
      <c r="C356" s="1"/>
      <c r="D356" s="1"/>
      <c r="E356" s="1"/>
      <c r="F356" s="1"/>
    </row>
    <row r="357" spans="1:6" x14ac:dyDescent="0.75">
      <c r="A357" s="1"/>
      <c r="B357" s="1"/>
      <c r="C357" s="1"/>
      <c r="D357" s="1"/>
      <c r="E357" s="1"/>
      <c r="F357" s="1"/>
    </row>
    <row r="358" spans="1:6" x14ac:dyDescent="0.75">
      <c r="A358" s="1"/>
      <c r="B358" s="1"/>
      <c r="C358" s="1"/>
      <c r="D358" s="1"/>
      <c r="E358" s="1"/>
      <c r="F358" s="1"/>
    </row>
    <row r="359" spans="1:6" x14ac:dyDescent="0.75">
      <c r="A359" s="1"/>
      <c r="B359" s="1"/>
      <c r="C359" s="1"/>
      <c r="D359" s="1"/>
      <c r="E359" s="1"/>
      <c r="F359" s="1"/>
    </row>
    <row r="360" spans="1:6" x14ac:dyDescent="0.75">
      <c r="A360" s="1"/>
      <c r="B360" s="1"/>
      <c r="C360" s="1"/>
      <c r="D360" s="1"/>
      <c r="E360" s="1"/>
      <c r="F360" s="1"/>
    </row>
    <row r="361" spans="1:6" x14ac:dyDescent="0.75">
      <c r="A361" s="1"/>
      <c r="B361" s="1"/>
      <c r="C361" s="1"/>
      <c r="D361" s="1"/>
      <c r="E361" s="1"/>
      <c r="F361" s="1"/>
    </row>
    <row r="362" spans="1:6" x14ac:dyDescent="0.75">
      <c r="A362" s="1"/>
      <c r="B362" s="1"/>
      <c r="C362" s="1"/>
      <c r="D362" s="1"/>
      <c r="E362" s="1"/>
      <c r="F362" s="1"/>
    </row>
    <row r="363" spans="1:6" x14ac:dyDescent="0.75">
      <c r="A363" s="1"/>
      <c r="B363" s="1"/>
      <c r="C363" s="1"/>
      <c r="D363" s="1"/>
      <c r="E363" s="1"/>
      <c r="F363" s="1"/>
    </row>
    <row r="364" spans="1:6" x14ac:dyDescent="0.75">
      <c r="A364" s="1"/>
      <c r="B364" s="1"/>
      <c r="C364" s="1"/>
      <c r="D364" s="1"/>
      <c r="E364" s="1"/>
      <c r="F364" s="1"/>
    </row>
    <row r="365" spans="1:6" x14ac:dyDescent="0.75">
      <c r="A365" s="1"/>
      <c r="B365" s="1"/>
      <c r="C365" s="1"/>
      <c r="D365" s="1"/>
      <c r="E365" s="1"/>
      <c r="F365" s="1"/>
    </row>
    <row r="366" spans="1:6" x14ac:dyDescent="0.75">
      <c r="A366" s="1"/>
      <c r="B366" s="1"/>
      <c r="C366" s="1"/>
      <c r="D366" s="1"/>
      <c r="E366" s="1"/>
      <c r="F366" s="1"/>
    </row>
    <row r="367" spans="1:6" x14ac:dyDescent="0.75">
      <c r="A367" s="1"/>
      <c r="B367" s="1"/>
      <c r="C367" s="1"/>
      <c r="D367" s="1"/>
      <c r="E367" s="1"/>
      <c r="F367" s="1"/>
    </row>
    <row r="368" spans="1:6" x14ac:dyDescent="0.75">
      <c r="A368" s="1"/>
      <c r="B368" s="1"/>
      <c r="C368" s="1"/>
      <c r="D368" s="1"/>
      <c r="E368" s="1"/>
      <c r="F368" s="1"/>
    </row>
    <row r="369" spans="1:6" x14ac:dyDescent="0.75">
      <c r="A369" s="1"/>
      <c r="B369" s="1"/>
      <c r="C369" s="1"/>
      <c r="D369" s="1"/>
      <c r="E369" s="1"/>
      <c r="F369" s="1"/>
    </row>
    <row r="370" spans="1:6" x14ac:dyDescent="0.75">
      <c r="A370" s="1"/>
      <c r="B370" s="1"/>
      <c r="C370" s="1"/>
      <c r="D370" s="1"/>
      <c r="E370" s="1"/>
      <c r="F370" s="1"/>
    </row>
    <row r="371" spans="1:6" x14ac:dyDescent="0.75">
      <c r="A371" s="1"/>
      <c r="B371" s="1"/>
      <c r="C371" s="1"/>
      <c r="D371" s="1"/>
      <c r="E371" s="1"/>
      <c r="F371" s="1"/>
    </row>
    <row r="372" spans="1:6" x14ac:dyDescent="0.75">
      <c r="A372" s="1"/>
      <c r="B372" s="1"/>
      <c r="C372" s="1"/>
      <c r="D372" s="1"/>
      <c r="E372" s="1"/>
      <c r="F372" s="1"/>
    </row>
    <row r="373" spans="1:6" x14ac:dyDescent="0.75">
      <c r="A373" s="1"/>
      <c r="B373" s="1"/>
      <c r="C373" s="1"/>
      <c r="D373" s="1"/>
      <c r="E373" s="1"/>
      <c r="F373" s="1"/>
    </row>
    <row r="374" spans="1:6" x14ac:dyDescent="0.75">
      <c r="A374" s="1"/>
      <c r="B374" s="1"/>
      <c r="C374" s="1"/>
      <c r="D374" s="1"/>
      <c r="E374" s="1"/>
      <c r="F374" s="1"/>
    </row>
    <row r="375" spans="1:6" x14ac:dyDescent="0.75">
      <c r="A375" s="1"/>
      <c r="B375" s="1"/>
      <c r="C375" s="1"/>
      <c r="D375" s="1"/>
      <c r="E375" s="1"/>
      <c r="F375" s="1"/>
    </row>
    <row r="376" spans="1:6" x14ac:dyDescent="0.75">
      <c r="A376" s="1"/>
      <c r="B376" s="1"/>
      <c r="C376" s="1"/>
      <c r="D376" s="1"/>
      <c r="E376" s="1"/>
      <c r="F376" s="1"/>
    </row>
    <row r="377" spans="1:6" x14ac:dyDescent="0.75">
      <c r="A377" s="1"/>
      <c r="B377" s="1"/>
      <c r="C377" s="1"/>
      <c r="D377" s="1"/>
      <c r="E377" s="1"/>
      <c r="F377" s="1"/>
    </row>
    <row r="378" spans="1:6" x14ac:dyDescent="0.75">
      <c r="A378" s="1"/>
      <c r="B378" s="1"/>
      <c r="C378" s="1"/>
      <c r="D378" s="1"/>
      <c r="E378" s="1"/>
      <c r="F378" s="1"/>
    </row>
    <row r="379" spans="1:6" x14ac:dyDescent="0.75">
      <c r="A379" s="1"/>
      <c r="B379" s="1"/>
      <c r="C379" s="1"/>
      <c r="D379" s="1"/>
      <c r="E379" s="1"/>
      <c r="F379" s="1"/>
    </row>
    <row r="380" spans="1:6" x14ac:dyDescent="0.75">
      <c r="A380" s="1"/>
      <c r="B380" s="1"/>
      <c r="C380" s="1"/>
      <c r="D380" s="1"/>
      <c r="E380" s="1"/>
      <c r="F380" s="1"/>
    </row>
    <row r="381" spans="1:6" x14ac:dyDescent="0.75">
      <c r="A381" s="1"/>
      <c r="B381" s="1"/>
      <c r="C381" s="1"/>
      <c r="D381" s="1"/>
      <c r="E381" s="1"/>
      <c r="F381" s="1"/>
    </row>
    <row r="382" spans="1:6" x14ac:dyDescent="0.75">
      <c r="A382" s="1"/>
      <c r="B382" s="1"/>
      <c r="C382" s="1"/>
      <c r="D382" s="1"/>
      <c r="E382" s="1"/>
      <c r="F382" s="1"/>
    </row>
    <row r="383" spans="1:6" x14ac:dyDescent="0.75">
      <c r="A383" s="1"/>
      <c r="B383" s="1"/>
      <c r="C383" s="1"/>
      <c r="D383" s="1"/>
      <c r="E383" s="1"/>
      <c r="F383" s="1"/>
    </row>
    <row r="384" spans="1:6" x14ac:dyDescent="0.75">
      <c r="A384" s="1"/>
      <c r="B384" s="1"/>
      <c r="C384" s="1"/>
      <c r="D384" s="1"/>
      <c r="E384" s="1"/>
      <c r="F384" s="1"/>
    </row>
    <row r="385" spans="1:6" x14ac:dyDescent="0.75">
      <c r="A385" s="1"/>
      <c r="B385" s="1"/>
      <c r="C385" s="1"/>
      <c r="D385" s="1"/>
      <c r="E385" s="1"/>
      <c r="F385" s="1"/>
    </row>
    <row r="386" spans="1:6" x14ac:dyDescent="0.75">
      <c r="A386" s="1"/>
      <c r="B386" s="1"/>
      <c r="C386" s="1"/>
      <c r="D386" s="1"/>
      <c r="E386" s="1"/>
      <c r="F386" s="1"/>
    </row>
    <row r="387" spans="1:6" x14ac:dyDescent="0.75">
      <c r="A387" s="1"/>
      <c r="B387" s="1"/>
      <c r="C387" s="1"/>
      <c r="D387" s="1"/>
      <c r="E387" s="1"/>
      <c r="F387" s="1"/>
    </row>
    <row r="388" spans="1:6" x14ac:dyDescent="0.75">
      <c r="A388" s="1"/>
      <c r="B388" s="1"/>
      <c r="C388" s="1"/>
      <c r="D388" s="1"/>
      <c r="E388" s="1"/>
      <c r="F388" s="1"/>
    </row>
    <row r="389" spans="1:6" x14ac:dyDescent="0.75">
      <c r="A389" s="1"/>
      <c r="B389" s="1"/>
      <c r="C389" s="1"/>
      <c r="D389" s="1"/>
      <c r="E389" s="1"/>
      <c r="F389" s="1"/>
    </row>
    <row r="390" spans="1:6" x14ac:dyDescent="0.75">
      <c r="A390" s="1"/>
      <c r="B390" s="1"/>
      <c r="C390" s="1"/>
      <c r="D390" s="1"/>
      <c r="E390" s="1"/>
      <c r="F390" s="1"/>
    </row>
    <row r="391" spans="1:6" x14ac:dyDescent="0.75">
      <c r="A391" s="1"/>
      <c r="B391" s="1"/>
      <c r="C391" s="1"/>
      <c r="D391" s="1"/>
      <c r="E391" s="1"/>
      <c r="F391" s="1"/>
    </row>
    <row r="392" spans="1:6" x14ac:dyDescent="0.75">
      <c r="A392" s="1"/>
      <c r="B392" s="1"/>
      <c r="C392" s="1"/>
      <c r="D392" s="1"/>
      <c r="E392" s="1"/>
      <c r="F392" s="1"/>
    </row>
    <row r="393" spans="1:6" x14ac:dyDescent="0.75">
      <c r="A393" s="1"/>
      <c r="B393" s="1"/>
      <c r="C393" s="1"/>
      <c r="D393" s="1"/>
      <c r="E393" s="1"/>
      <c r="F393" s="1"/>
    </row>
    <row r="394" spans="1:6" x14ac:dyDescent="0.75">
      <c r="A394" s="1"/>
      <c r="B394" s="1"/>
      <c r="C394" s="1"/>
      <c r="D394" s="1"/>
      <c r="E394" s="1"/>
      <c r="F394" s="1"/>
    </row>
    <row r="395" spans="1:6" x14ac:dyDescent="0.75">
      <c r="A395" s="1"/>
      <c r="B395" s="1"/>
      <c r="C395" s="1"/>
      <c r="D395" s="1"/>
      <c r="E395" s="1"/>
      <c r="F395" s="1"/>
    </row>
    <row r="396" spans="1:6" x14ac:dyDescent="0.75">
      <c r="A396" s="1"/>
      <c r="B396" s="1"/>
      <c r="C396" s="1"/>
      <c r="D396" s="1"/>
      <c r="E396" s="1"/>
      <c r="F396" s="1"/>
    </row>
    <row r="397" spans="1:6" x14ac:dyDescent="0.75">
      <c r="A397" s="1"/>
      <c r="B397" s="1"/>
      <c r="C397" s="1"/>
      <c r="D397" s="1"/>
      <c r="E397" s="1"/>
      <c r="F397" s="1"/>
    </row>
    <row r="398" spans="1:6" x14ac:dyDescent="0.75">
      <c r="A398" s="1"/>
      <c r="B398" s="1"/>
      <c r="C398" s="1"/>
      <c r="D398" s="1"/>
      <c r="E398" s="1"/>
      <c r="F398" s="1"/>
    </row>
    <row r="399" spans="1:6" x14ac:dyDescent="0.75">
      <c r="A399" s="1"/>
      <c r="B399" s="1"/>
      <c r="C399" s="1"/>
      <c r="D399" s="1"/>
      <c r="E399" s="1"/>
      <c r="F399" s="1"/>
    </row>
    <row r="400" spans="1:6" x14ac:dyDescent="0.75">
      <c r="A400" s="1"/>
      <c r="B400" s="1"/>
      <c r="C400" s="1"/>
      <c r="D400" s="1"/>
      <c r="E400" s="1"/>
      <c r="F400" s="1"/>
    </row>
    <row r="401" spans="1:6" x14ac:dyDescent="0.75">
      <c r="A401" s="1"/>
      <c r="B401" s="1"/>
      <c r="C401" s="1"/>
      <c r="D401" s="1"/>
      <c r="E401" s="1"/>
      <c r="F401" s="1"/>
    </row>
    <row r="402" spans="1:6" x14ac:dyDescent="0.75">
      <c r="A402" s="1"/>
      <c r="B402" s="1"/>
      <c r="C402" s="1"/>
      <c r="D402" s="1"/>
      <c r="E402" s="1"/>
      <c r="F402" s="1"/>
    </row>
    <row r="403" spans="1:6" x14ac:dyDescent="0.75">
      <c r="A403" s="1"/>
      <c r="B403" s="1"/>
      <c r="C403" s="1"/>
      <c r="D403" s="1"/>
      <c r="E403" s="1"/>
      <c r="F403" s="1"/>
    </row>
    <row r="404" spans="1:6" x14ac:dyDescent="0.75">
      <c r="A404" s="1"/>
      <c r="B404" s="1"/>
      <c r="C404" s="1"/>
      <c r="D404" s="1"/>
      <c r="E404" s="1"/>
      <c r="F404" s="1"/>
    </row>
    <row r="405" spans="1:6" x14ac:dyDescent="0.75">
      <c r="A405" s="1"/>
      <c r="B405" s="1"/>
      <c r="C405" s="1"/>
      <c r="D405" s="1"/>
      <c r="E405" s="1"/>
      <c r="F405" s="1"/>
    </row>
    <row r="406" spans="1:6" x14ac:dyDescent="0.75">
      <c r="A406" s="1"/>
      <c r="B406" s="1"/>
      <c r="C406" s="1"/>
      <c r="D406" s="1"/>
      <c r="E406" s="1"/>
      <c r="F406" s="1"/>
    </row>
    <row r="407" spans="1:6" x14ac:dyDescent="0.75">
      <c r="A407" s="1"/>
      <c r="B407" s="1"/>
      <c r="C407" s="1"/>
      <c r="D407" s="1"/>
      <c r="E407" s="1"/>
      <c r="F407" s="1"/>
    </row>
    <row r="408" spans="1:6" x14ac:dyDescent="0.75">
      <c r="A408" s="1"/>
      <c r="B408" s="1"/>
      <c r="C408" s="1"/>
      <c r="D408" s="1"/>
      <c r="E408" s="1"/>
      <c r="F408" s="1"/>
    </row>
    <row r="409" spans="1:6" x14ac:dyDescent="0.75">
      <c r="A409" s="1"/>
      <c r="B409" s="1"/>
      <c r="C409" s="1"/>
      <c r="D409" s="1"/>
      <c r="E409" s="1"/>
      <c r="F409" s="1"/>
    </row>
    <row r="410" spans="1:6" x14ac:dyDescent="0.75">
      <c r="A410" s="1"/>
      <c r="B410" s="1"/>
      <c r="C410" s="1"/>
      <c r="D410" s="1"/>
      <c r="E410" s="1"/>
      <c r="F410" s="1"/>
    </row>
    <row r="411" spans="1:6" x14ac:dyDescent="0.75">
      <c r="A411" s="1"/>
      <c r="B411" s="1"/>
      <c r="C411" s="1"/>
      <c r="D411" s="1"/>
      <c r="E411" s="1"/>
      <c r="F411" s="1"/>
    </row>
    <row r="412" spans="1:6" x14ac:dyDescent="0.75">
      <c r="A412" s="1"/>
      <c r="B412" s="1"/>
      <c r="C412" s="1"/>
      <c r="D412" s="1"/>
      <c r="E412" s="1"/>
      <c r="F412" s="1"/>
    </row>
    <row r="413" spans="1:6" x14ac:dyDescent="0.75">
      <c r="A413" s="1"/>
      <c r="B413" s="1"/>
      <c r="C413" s="1"/>
      <c r="D413" s="1"/>
      <c r="E413" s="1"/>
      <c r="F413" s="1"/>
    </row>
    <row r="414" spans="1:6" x14ac:dyDescent="0.75">
      <c r="A414" s="1"/>
      <c r="B414" s="1"/>
      <c r="C414" s="1"/>
      <c r="D414" s="1"/>
      <c r="E414" s="1"/>
      <c r="F414" s="1"/>
    </row>
    <row r="415" spans="1:6" x14ac:dyDescent="0.75">
      <c r="A415" s="1"/>
      <c r="B415" s="1"/>
      <c r="C415" s="1"/>
      <c r="D415" s="1"/>
      <c r="E415" s="1"/>
      <c r="F415" s="1"/>
    </row>
    <row r="416" spans="1:6" x14ac:dyDescent="0.75">
      <c r="A416" s="1"/>
      <c r="B416" s="1"/>
      <c r="C416" s="1"/>
      <c r="D416" s="1"/>
      <c r="E416" s="1"/>
      <c r="F416" s="1"/>
    </row>
    <row r="417" spans="1:6" x14ac:dyDescent="0.75">
      <c r="A417" s="1"/>
      <c r="B417" s="1"/>
      <c r="C417" s="1"/>
      <c r="D417" s="1"/>
      <c r="E417" s="1"/>
      <c r="F417" s="1"/>
    </row>
    <row r="418" spans="1:6" x14ac:dyDescent="0.75">
      <c r="A418" s="1"/>
      <c r="B418" s="1"/>
      <c r="C418" s="1"/>
      <c r="D418" s="1"/>
      <c r="E418" s="1"/>
      <c r="F418" s="1"/>
    </row>
    <row r="419" spans="1:6" x14ac:dyDescent="0.75">
      <c r="A419" s="1"/>
      <c r="B419" s="1"/>
      <c r="C419" s="1"/>
      <c r="D419" s="1"/>
      <c r="E419" s="1"/>
      <c r="F419" s="1"/>
    </row>
    <row r="420" spans="1:6" x14ac:dyDescent="0.75">
      <c r="A420" s="1"/>
      <c r="B420" s="1"/>
      <c r="C420" s="1"/>
      <c r="D420" s="1"/>
      <c r="E420" s="1"/>
      <c r="F420" s="1"/>
    </row>
    <row r="421" spans="1:6" x14ac:dyDescent="0.75">
      <c r="A421" s="1"/>
      <c r="B421" s="1"/>
      <c r="C421" s="1"/>
      <c r="D421" s="1"/>
      <c r="E421" s="1"/>
      <c r="F421" s="1"/>
    </row>
    <row r="422" spans="1:6" x14ac:dyDescent="0.75">
      <c r="A422" s="1"/>
      <c r="B422" s="1"/>
      <c r="C422" s="1"/>
      <c r="D422" s="1"/>
      <c r="E422" s="1"/>
      <c r="F422" s="1"/>
    </row>
    <row r="423" spans="1:6" x14ac:dyDescent="0.75">
      <c r="A423" s="1"/>
      <c r="B423" s="1"/>
      <c r="C423" s="1"/>
      <c r="D423" s="1"/>
      <c r="E423" s="1"/>
      <c r="F423" s="1"/>
    </row>
    <row r="424" spans="1:6" x14ac:dyDescent="0.75">
      <c r="A424" s="1"/>
      <c r="B424" s="1"/>
      <c r="C424" s="1"/>
      <c r="D424" s="1"/>
      <c r="E424" s="1"/>
      <c r="F424" s="1"/>
    </row>
    <row r="425" spans="1:6" x14ac:dyDescent="0.75">
      <c r="A425" s="1"/>
      <c r="B425" s="1"/>
      <c r="C425" s="1"/>
      <c r="D425" s="1"/>
      <c r="E425" s="1"/>
      <c r="F425" s="1"/>
    </row>
    <row r="426" spans="1:6" x14ac:dyDescent="0.75">
      <c r="A426" s="1"/>
      <c r="B426" s="1"/>
      <c r="C426" s="1"/>
      <c r="D426" s="1"/>
      <c r="E426" s="1"/>
      <c r="F426" s="1"/>
    </row>
    <row r="427" spans="1:6" x14ac:dyDescent="0.75">
      <c r="A427" s="1"/>
      <c r="B427" s="1"/>
      <c r="C427" s="1"/>
      <c r="D427" s="1"/>
      <c r="E427" s="1"/>
      <c r="F427" s="1"/>
    </row>
    <row r="428" spans="1:6" x14ac:dyDescent="0.75">
      <c r="A428" s="1"/>
      <c r="B428" s="1"/>
      <c r="C428" s="1"/>
      <c r="D428" s="1"/>
      <c r="E428" s="1"/>
      <c r="F428" s="1"/>
    </row>
    <row r="429" spans="1:6" x14ac:dyDescent="0.75">
      <c r="A429" s="1"/>
      <c r="B429" s="1"/>
      <c r="C429" s="1"/>
      <c r="D429" s="1"/>
      <c r="E429" s="1"/>
      <c r="F429" s="1"/>
    </row>
    <row r="430" spans="1:6" x14ac:dyDescent="0.75">
      <c r="A430" s="1"/>
      <c r="B430" s="1"/>
      <c r="C430" s="1"/>
      <c r="D430" s="1"/>
      <c r="E430" s="1"/>
      <c r="F430" s="1"/>
    </row>
    <row r="431" spans="1:6" x14ac:dyDescent="0.75">
      <c r="A431" s="1"/>
      <c r="B431" s="1"/>
      <c r="C431" s="1"/>
      <c r="D431" s="1"/>
      <c r="E431" s="1"/>
      <c r="F431" s="1"/>
    </row>
    <row r="432" spans="1:6" x14ac:dyDescent="0.75">
      <c r="A432" s="1"/>
      <c r="B432" s="1"/>
      <c r="C432" s="1"/>
      <c r="D432" s="1"/>
      <c r="E432" s="1"/>
      <c r="F432" s="1"/>
    </row>
    <row r="433" spans="1:6" x14ac:dyDescent="0.75">
      <c r="A433" s="1"/>
      <c r="B433" s="1"/>
      <c r="C433" s="1"/>
      <c r="D433" s="1"/>
      <c r="E433" s="1"/>
      <c r="F433" s="1"/>
    </row>
    <row r="434" spans="1:6" x14ac:dyDescent="0.75">
      <c r="A434" s="1"/>
      <c r="B434" s="1"/>
      <c r="C434" s="1"/>
      <c r="D434" s="1"/>
      <c r="E434" s="1"/>
      <c r="F434" s="1"/>
    </row>
    <row r="435" spans="1:6" x14ac:dyDescent="0.75">
      <c r="A435" s="1"/>
      <c r="B435" s="1"/>
      <c r="C435" s="1"/>
      <c r="D435" s="1"/>
      <c r="E435" s="1"/>
      <c r="F435" s="1"/>
    </row>
    <row r="436" spans="1:6" x14ac:dyDescent="0.75">
      <c r="A436" s="1"/>
      <c r="B436" s="1"/>
      <c r="C436" s="1"/>
      <c r="D436" s="1"/>
      <c r="E436" s="1"/>
      <c r="F436" s="1"/>
    </row>
    <row r="437" spans="1:6" x14ac:dyDescent="0.75">
      <c r="A437" s="1"/>
      <c r="B437" s="1"/>
      <c r="C437" s="1"/>
      <c r="D437" s="1"/>
      <c r="E437" s="1"/>
      <c r="F437" s="1"/>
    </row>
    <row r="438" spans="1:6" x14ac:dyDescent="0.75">
      <c r="A438" s="1"/>
      <c r="B438" s="1"/>
      <c r="C438" s="1"/>
      <c r="D438" s="1"/>
      <c r="E438" s="1"/>
      <c r="F438" s="1"/>
    </row>
    <row r="439" spans="1:6" x14ac:dyDescent="0.75">
      <c r="A439" s="1"/>
      <c r="B439" s="1"/>
      <c r="C439" s="1"/>
      <c r="D439" s="1"/>
      <c r="E439" s="1"/>
      <c r="F439" s="1"/>
    </row>
    <row r="440" spans="1:6" x14ac:dyDescent="0.75">
      <c r="A440" s="1"/>
      <c r="B440" s="1"/>
      <c r="C440" s="1"/>
      <c r="D440" s="1"/>
      <c r="E440" s="1"/>
      <c r="F440" s="1"/>
    </row>
    <row r="441" spans="1:6" x14ac:dyDescent="0.75">
      <c r="A441" s="1"/>
      <c r="B441" s="1"/>
      <c r="C441" s="1"/>
      <c r="D441" s="1"/>
      <c r="E441" s="1"/>
      <c r="F441" s="1"/>
    </row>
    <row r="442" spans="1:6" x14ac:dyDescent="0.75">
      <c r="A442" s="1"/>
      <c r="B442" s="1"/>
      <c r="C442" s="1"/>
      <c r="D442" s="1"/>
      <c r="E442" s="1"/>
      <c r="F442" s="1"/>
    </row>
    <row r="443" spans="1:6" x14ac:dyDescent="0.75">
      <c r="A443" s="1"/>
      <c r="B443" s="1"/>
      <c r="C443" s="1"/>
      <c r="D443" s="1"/>
      <c r="E443" s="1"/>
      <c r="F443" s="1"/>
    </row>
    <row r="444" spans="1:6" x14ac:dyDescent="0.75">
      <c r="A444" s="1"/>
      <c r="B444" s="1"/>
      <c r="C444" s="1"/>
      <c r="D444" s="1"/>
      <c r="E444" s="1"/>
      <c r="F444" s="1"/>
    </row>
    <row r="445" spans="1:6" x14ac:dyDescent="0.75">
      <c r="A445" s="1"/>
      <c r="B445" s="1"/>
      <c r="C445" s="1"/>
      <c r="D445" s="1"/>
      <c r="E445" s="1"/>
      <c r="F445" s="1"/>
    </row>
    <row r="446" spans="1:6" x14ac:dyDescent="0.75">
      <c r="A446" s="1"/>
      <c r="B446" s="1"/>
      <c r="C446" s="1"/>
      <c r="D446" s="1"/>
      <c r="E446" s="1"/>
      <c r="F446" s="1"/>
    </row>
    <row r="447" spans="1:6" x14ac:dyDescent="0.75">
      <c r="A447" s="1"/>
      <c r="B447" s="1"/>
      <c r="C447" s="1"/>
      <c r="D447" s="1"/>
      <c r="E447" s="1"/>
      <c r="F447" s="1"/>
    </row>
    <row r="448" spans="1:6" x14ac:dyDescent="0.75">
      <c r="A448" s="1"/>
      <c r="B448" s="1"/>
      <c r="C448" s="1"/>
      <c r="D448" s="1"/>
      <c r="E448" s="1"/>
      <c r="F448" s="1"/>
    </row>
    <row r="449" spans="1:6" x14ac:dyDescent="0.75">
      <c r="A449" s="1"/>
      <c r="B449" s="1"/>
      <c r="C449" s="1"/>
      <c r="D449" s="1"/>
      <c r="E449" s="1"/>
      <c r="F449" s="1"/>
    </row>
    <row r="450" spans="1:6" x14ac:dyDescent="0.75">
      <c r="A450" s="1"/>
      <c r="B450" s="1"/>
      <c r="C450" s="1"/>
      <c r="D450" s="1"/>
      <c r="E450" s="1"/>
      <c r="F450" s="1"/>
    </row>
    <row r="451" spans="1:6" x14ac:dyDescent="0.75">
      <c r="A451" s="1"/>
      <c r="B451" s="1"/>
      <c r="C451" s="1"/>
      <c r="D451" s="1"/>
      <c r="E451" s="1"/>
      <c r="F451" s="1"/>
    </row>
    <row r="452" spans="1:6" x14ac:dyDescent="0.75">
      <c r="A452" s="1"/>
      <c r="B452" s="1"/>
      <c r="C452" s="1"/>
      <c r="D452" s="1"/>
      <c r="E452" s="1"/>
      <c r="F452" s="1"/>
    </row>
    <row r="453" spans="1:6" x14ac:dyDescent="0.75">
      <c r="A453" s="1"/>
      <c r="B453" s="1"/>
      <c r="C453" s="1"/>
      <c r="D453" s="1"/>
      <c r="E453" s="1"/>
      <c r="F453" s="1"/>
    </row>
    <row r="454" spans="1:6" x14ac:dyDescent="0.75">
      <c r="A454" s="1"/>
      <c r="B454" s="1"/>
      <c r="C454" s="1"/>
      <c r="D454" s="1"/>
      <c r="E454" s="1"/>
      <c r="F454" s="1"/>
    </row>
    <row r="455" spans="1:6" x14ac:dyDescent="0.75">
      <c r="A455" s="1"/>
      <c r="B455" s="1"/>
      <c r="C455" s="1"/>
      <c r="D455" s="1"/>
      <c r="E455" s="1"/>
      <c r="F455" s="1"/>
    </row>
    <row r="456" spans="1:6" x14ac:dyDescent="0.75">
      <c r="A456" s="1"/>
      <c r="B456" s="1"/>
      <c r="C456" s="1"/>
      <c r="D456" s="1"/>
      <c r="E456" s="1"/>
      <c r="F456" s="1"/>
    </row>
    <row r="457" spans="1:6" x14ac:dyDescent="0.75">
      <c r="A457" s="1"/>
      <c r="B457" s="1"/>
      <c r="C457" s="1"/>
      <c r="D457" s="1"/>
      <c r="E457" s="1"/>
      <c r="F457" s="1"/>
    </row>
    <row r="458" spans="1:6" x14ac:dyDescent="0.75">
      <c r="A458" s="1"/>
      <c r="B458" s="1"/>
      <c r="C458" s="1"/>
      <c r="D458" s="1"/>
      <c r="E458" s="1"/>
      <c r="F458" s="1"/>
    </row>
    <row r="459" spans="1:6" x14ac:dyDescent="0.75">
      <c r="A459" s="1"/>
      <c r="B459" s="1"/>
      <c r="C459" s="1"/>
      <c r="D459" s="1"/>
      <c r="E459" s="1"/>
      <c r="F459" s="1"/>
    </row>
    <row r="460" spans="1:6" x14ac:dyDescent="0.75">
      <c r="A460" s="1"/>
      <c r="B460" s="1"/>
      <c r="C460" s="1"/>
      <c r="D460" s="1"/>
      <c r="E460" s="1"/>
      <c r="F460" s="1"/>
    </row>
    <row r="461" spans="1:6" x14ac:dyDescent="0.75">
      <c r="A461" s="1"/>
      <c r="B461" s="1"/>
      <c r="C461" s="1"/>
      <c r="D461" s="1"/>
      <c r="E461" s="1"/>
      <c r="F461" s="1"/>
    </row>
    <row r="462" spans="1:6" x14ac:dyDescent="0.75">
      <c r="A462" s="1"/>
      <c r="B462" s="1"/>
      <c r="C462" s="1"/>
      <c r="D462" s="1"/>
      <c r="E462" s="1"/>
      <c r="F462" s="1"/>
    </row>
    <row r="463" spans="1:6" x14ac:dyDescent="0.75">
      <c r="A463" s="1"/>
      <c r="B463" s="1"/>
      <c r="C463" s="1"/>
      <c r="D463" s="1"/>
      <c r="E463" s="1"/>
      <c r="F463" s="1"/>
    </row>
    <row r="464" spans="1:6" x14ac:dyDescent="0.75">
      <c r="A464" s="1"/>
      <c r="B464" s="1"/>
      <c r="C464" s="1"/>
      <c r="D464" s="1"/>
      <c r="E464" s="1"/>
      <c r="F464" s="1"/>
    </row>
    <row r="465" spans="1:6" x14ac:dyDescent="0.75">
      <c r="A465" s="1"/>
      <c r="B465" s="1"/>
      <c r="C465" s="1"/>
      <c r="D465" s="1"/>
      <c r="E465" s="1"/>
      <c r="F465" s="1"/>
    </row>
    <row r="466" spans="1:6" x14ac:dyDescent="0.75">
      <c r="A466" s="1"/>
      <c r="B466" s="1"/>
      <c r="C466" s="1"/>
      <c r="D466" s="1"/>
      <c r="E466" s="1"/>
      <c r="F466" s="1"/>
    </row>
    <row r="467" spans="1:6" x14ac:dyDescent="0.75">
      <c r="A467" s="1"/>
      <c r="B467" s="1"/>
      <c r="C467" s="1"/>
      <c r="D467" s="1"/>
      <c r="E467" s="1"/>
      <c r="F467" s="1"/>
    </row>
    <row r="468" spans="1:6" x14ac:dyDescent="0.75">
      <c r="A468" s="1"/>
      <c r="B468" s="1"/>
      <c r="C468" s="1"/>
      <c r="D468" s="1"/>
      <c r="E468" s="1"/>
      <c r="F468" s="1"/>
    </row>
    <row r="469" spans="1:6" x14ac:dyDescent="0.75">
      <c r="A469" s="1"/>
      <c r="B469" s="1"/>
      <c r="C469" s="1"/>
      <c r="D469" s="1"/>
      <c r="E469" s="1"/>
      <c r="F469" s="1"/>
    </row>
    <row r="470" spans="1:6" x14ac:dyDescent="0.75">
      <c r="A470" s="1"/>
      <c r="B470" s="1"/>
      <c r="C470" s="1"/>
      <c r="D470" s="1"/>
      <c r="E470" s="1"/>
      <c r="F470" s="1"/>
    </row>
    <row r="471" spans="1:6" x14ac:dyDescent="0.75">
      <c r="A471" s="1"/>
      <c r="B471" s="1"/>
      <c r="C471" s="1"/>
      <c r="D471" s="1"/>
      <c r="E471" s="1"/>
      <c r="F471" s="1"/>
    </row>
    <row r="472" spans="1:6" x14ac:dyDescent="0.75">
      <c r="A472" s="1"/>
      <c r="B472" s="1"/>
      <c r="C472" s="1"/>
      <c r="D472" s="1"/>
      <c r="E472" s="1"/>
      <c r="F472" s="1"/>
    </row>
    <row r="473" spans="1:6" x14ac:dyDescent="0.75">
      <c r="A473" s="1"/>
      <c r="B473" s="1"/>
      <c r="C473" s="1"/>
      <c r="D473" s="1"/>
      <c r="E473" s="1"/>
      <c r="F473" s="1"/>
    </row>
    <row r="474" spans="1:6" x14ac:dyDescent="0.75">
      <c r="A474" s="1"/>
      <c r="B474" s="1"/>
      <c r="C474" s="1"/>
      <c r="D474" s="1"/>
      <c r="E474" s="1"/>
      <c r="F474" s="1"/>
    </row>
    <row r="475" spans="1:6" x14ac:dyDescent="0.75">
      <c r="A475" s="1"/>
      <c r="B475" s="1"/>
      <c r="C475" s="1"/>
      <c r="D475" s="1"/>
      <c r="E475" s="1"/>
      <c r="F475" s="1"/>
    </row>
    <row r="476" spans="1:6" x14ac:dyDescent="0.75">
      <c r="A476" s="1"/>
      <c r="B476" s="1"/>
      <c r="C476" s="1"/>
      <c r="D476" s="1"/>
      <c r="E476" s="1"/>
      <c r="F476" s="1"/>
    </row>
    <row r="477" spans="1:6" x14ac:dyDescent="0.75">
      <c r="A477" s="1"/>
      <c r="B477" s="1"/>
      <c r="C477" s="1"/>
      <c r="D477" s="1"/>
      <c r="E477" s="1"/>
      <c r="F477" s="1"/>
    </row>
    <row r="478" spans="1:6" x14ac:dyDescent="0.75">
      <c r="A478" s="1"/>
      <c r="B478" s="1"/>
      <c r="C478" s="1"/>
      <c r="D478" s="1"/>
      <c r="E478" s="1"/>
      <c r="F478" s="1"/>
    </row>
    <row r="479" spans="1:6" x14ac:dyDescent="0.75">
      <c r="A479" s="1"/>
      <c r="B479" s="1"/>
      <c r="C479" s="1"/>
      <c r="D479" s="1"/>
      <c r="E479" s="1"/>
      <c r="F479" s="1"/>
    </row>
    <row r="480" spans="1:6" x14ac:dyDescent="0.75">
      <c r="A480" s="1"/>
      <c r="B480" s="1"/>
      <c r="C480" s="1"/>
      <c r="D480" s="1"/>
      <c r="E480" s="1"/>
      <c r="F480" s="1"/>
    </row>
    <row r="481" spans="1:6" x14ac:dyDescent="0.75">
      <c r="A481" s="1"/>
      <c r="B481" s="1"/>
      <c r="C481" s="1"/>
      <c r="D481" s="1"/>
      <c r="E481" s="1"/>
      <c r="F481" s="1"/>
    </row>
    <row r="482" spans="1:6" x14ac:dyDescent="0.75">
      <c r="A482" s="1"/>
      <c r="B482" s="1"/>
      <c r="C482" s="1"/>
      <c r="D482" s="1"/>
      <c r="E482" s="1"/>
      <c r="F482" s="1"/>
    </row>
    <row r="483" spans="1:6" x14ac:dyDescent="0.75">
      <c r="A483" s="1"/>
      <c r="B483" s="1"/>
      <c r="C483" s="1"/>
      <c r="D483" s="1"/>
      <c r="E483" s="1"/>
      <c r="F483" s="1"/>
    </row>
    <row r="484" spans="1:6" x14ac:dyDescent="0.75">
      <c r="A484" s="1"/>
      <c r="B484" s="1"/>
      <c r="C484" s="1"/>
      <c r="D484" s="1"/>
      <c r="E484" s="1"/>
      <c r="F484" s="1"/>
    </row>
    <row r="485" spans="1:6" x14ac:dyDescent="0.75">
      <c r="A485" s="1"/>
      <c r="B485" s="1"/>
      <c r="C485" s="1"/>
      <c r="D485" s="1"/>
      <c r="E485" s="1"/>
      <c r="F485" s="1"/>
    </row>
    <row r="486" spans="1:6" x14ac:dyDescent="0.75">
      <c r="A486" s="1"/>
      <c r="B486" s="1"/>
      <c r="C486" s="1"/>
      <c r="D486" s="1"/>
      <c r="E486" s="1"/>
      <c r="F486" s="1"/>
    </row>
    <row r="487" spans="1:6" x14ac:dyDescent="0.75">
      <c r="A487" s="1"/>
      <c r="B487" s="1"/>
      <c r="C487" s="1"/>
      <c r="D487" s="1"/>
      <c r="E487" s="1"/>
      <c r="F487" s="1"/>
    </row>
    <row r="488" spans="1:6" x14ac:dyDescent="0.75">
      <c r="A488" s="1"/>
      <c r="B488" s="1"/>
      <c r="C488" s="1"/>
      <c r="D488" s="1"/>
      <c r="E488" s="1"/>
      <c r="F488" s="1"/>
    </row>
    <row r="489" spans="1:6" x14ac:dyDescent="0.75">
      <c r="A489" s="1"/>
      <c r="B489" s="1"/>
      <c r="C489" s="1"/>
      <c r="D489" s="1"/>
      <c r="E489" s="1"/>
      <c r="F489" s="1"/>
    </row>
    <row r="490" spans="1:6" x14ac:dyDescent="0.75">
      <c r="A490" s="1"/>
      <c r="B490" s="1"/>
      <c r="C490" s="1"/>
      <c r="D490" s="1"/>
      <c r="E490" s="1"/>
      <c r="F490" s="1"/>
    </row>
    <row r="491" spans="1:6" x14ac:dyDescent="0.75">
      <c r="A491" s="1"/>
      <c r="B491" s="1"/>
      <c r="C491" s="1"/>
      <c r="D491" s="1"/>
      <c r="E491" s="1"/>
      <c r="F491" s="1"/>
    </row>
    <row r="492" spans="1:6" x14ac:dyDescent="0.75">
      <c r="A492" s="1"/>
      <c r="B492" s="1"/>
      <c r="C492" s="1"/>
      <c r="D492" s="1"/>
      <c r="E492" s="1"/>
      <c r="F492" s="1"/>
    </row>
    <row r="493" spans="1:6" x14ac:dyDescent="0.75">
      <c r="A493" s="1"/>
      <c r="B493" s="1"/>
      <c r="C493" s="1"/>
      <c r="D493" s="1"/>
      <c r="E493" s="1"/>
      <c r="F493" s="1"/>
    </row>
    <row r="494" spans="1:6" x14ac:dyDescent="0.75">
      <c r="A494" s="1"/>
      <c r="B494" s="1"/>
      <c r="C494" s="1"/>
      <c r="D494" s="1"/>
      <c r="E494" s="1"/>
      <c r="F494" s="1"/>
    </row>
    <row r="495" spans="1:6" x14ac:dyDescent="0.75">
      <c r="A495" s="1"/>
      <c r="B495" s="1"/>
      <c r="C495" s="1"/>
      <c r="D495" s="1"/>
      <c r="E495" s="1"/>
      <c r="F495" s="1"/>
    </row>
    <row r="496" spans="1:6" x14ac:dyDescent="0.75">
      <c r="A496" s="1"/>
      <c r="B496" s="1"/>
      <c r="C496" s="1"/>
      <c r="D496" s="1"/>
      <c r="E496" s="1"/>
      <c r="F496" s="1"/>
    </row>
    <row r="497" spans="1:6" x14ac:dyDescent="0.75">
      <c r="A497" s="1"/>
      <c r="B497" s="1"/>
      <c r="C497" s="1"/>
      <c r="D497" s="1"/>
      <c r="E497" s="1"/>
      <c r="F497" s="1"/>
    </row>
    <row r="498" spans="1:6" x14ac:dyDescent="0.75">
      <c r="A498" s="1"/>
      <c r="B498" s="1"/>
      <c r="C498" s="1"/>
      <c r="D498" s="1"/>
      <c r="E498" s="1"/>
      <c r="F498" s="1"/>
    </row>
    <row r="499" spans="1:6" x14ac:dyDescent="0.75">
      <c r="A499" s="1"/>
      <c r="B499" s="1"/>
      <c r="C499" s="1"/>
      <c r="D499" s="1"/>
      <c r="E499" s="1"/>
      <c r="F499" s="1"/>
    </row>
    <row r="500" spans="1:6" x14ac:dyDescent="0.7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7"/>
  <sheetViews>
    <sheetView topLeftCell="D1" workbookViewId="0">
      <pane ySplit="8" topLeftCell="A42" activePane="bottomLeft" state="frozen"/>
      <selection pane="bottomLeft" activeCell="H60" sqref="H60"/>
    </sheetView>
  </sheetViews>
  <sheetFormatPr defaultColWidth="0" defaultRowHeight="14.75" x14ac:dyDescent="0.75"/>
  <cols>
    <col min="1" max="1" width="4.7265625" hidden="1" customWidth="1"/>
    <col min="2" max="2" width="5.7265625" customWidth="1"/>
    <col min="3" max="3" width="12.7265625" customWidth="1"/>
    <col min="4" max="4" width="44.7265625" customWidth="1"/>
    <col min="5" max="5" width="5.7265625" customWidth="1"/>
    <col min="6" max="8" width="9.7265625" customWidth="1"/>
    <col min="9" max="9" width="10.7265625" customWidth="1"/>
    <col min="10" max="15" width="0" hidden="1" customWidth="1"/>
    <col min="16" max="16" width="9.7265625" customWidth="1"/>
    <col min="17" max="18" width="0" hidden="1" customWidth="1"/>
    <col min="19" max="19" width="7.7265625" customWidth="1"/>
    <col min="20" max="21" width="0" hidden="1" customWidth="1"/>
    <col min="22" max="22" width="7.7265625" customWidth="1"/>
    <col min="23" max="26" width="0" hidden="1" customWidth="1"/>
    <col min="27" max="27" width="9.1328125" customWidth="1"/>
    <col min="28" max="16384" width="9.1328125" hidden="1"/>
  </cols>
  <sheetData>
    <row r="1" spans="1:26" ht="20.149999999999999" customHeight="1" x14ac:dyDescent="0.75">
      <c r="A1" s="155"/>
      <c r="B1" s="208" t="s">
        <v>25</v>
      </c>
      <c r="C1" s="209"/>
      <c r="D1" s="209"/>
      <c r="E1" s="209"/>
      <c r="F1" s="209"/>
      <c r="G1" s="209"/>
      <c r="H1" s="210"/>
      <c r="I1" s="156" t="s">
        <v>23</v>
      </c>
      <c r="J1" s="155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49999999999999" customHeight="1" x14ac:dyDescent="0.75">
      <c r="A2" s="155"/>
      <c r="B2" s="208" t="s">
        <v>26</v>
      </c>
      <c r="C2" s="209"/>
      <c r="D2" s="209"/>
      <c r="E2" s="209"/>
      <c r="F2" s="209"/>
      <c r="G2" s="209"/>
      <c r="H2" s="210"/>
      <c r="I2" s="156" t="s">
        <v>21</v>
      </c>
      <c r="J2" s="155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49999999999999" customHeight="1" x14ac:dyDescent="0.75">
      <c r="A3" s="155"/>
      <c r="B3" s="208" t="s">
        <v>27</v>
      </c>
      <c r="C3" s="209"/>
      <c r="D3" s="209"/>
      <c r="E3" s="209"/>
      <c r="F3" s="209"/>
      <c r="G3" s="209"/>
      <c r="H3" s="210"/>
      <c r="I3" s="156" t="s">
        <v>100</v>
      </c>
      <c r="J3" s="155"/>
      <c r="K3" s="3"/>
      <c r="L3" s="3"/>
      <c r="M3" s="3"/>
      <c r="N3" s="3"/>
      <c r="O3" s="3"/>
      <c r="P3" s="190">
        <v>43964</v>
      </c>
      <c r="Q3" s="1"/>
      <c r="R3" s="1"/>
      <c r="S3" s="3"/>
      <c r="V3" s="3"/>
    </row>
    <row r="4" spans="1:26" x14ac:dyDescent="0.75">
      <c r="A4" s="3"/>
      <c r="B4" s="5" t="s">
        <v>101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75">
      <c r="A5" s="3"/>
      <c r="B5" s="5" t="s">
        <v>419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7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 x14ac:dyDescent="0.8">
      <c r="A8" s="158" t="s">
        <v>90</v>
      </c>
      <c r="B8" s="158" t="s">
        <v>91</v>
      </c>
      <c r="C8" s="158" t="s">
        <v>92</v>
      </c>
      <c r="D8" s="158" t="s">
        <v>93</v>
      </c>
      <c r="E8" s="158" t="s">
        <v>94</v>
      </c>
      <c r="F8" s="158" t="s">
        <v>95</v>
      </c>
      <c r="G8" s="158" t="s">
        <v>59</v>
      </c>
      <c r="H8" s="158" t="s">
        <v>60</v>
      </c>
      <c r="I8" s="158" t="s">
        <v>96</v>
      </c>
      <c r="J8" s="158"/>
      <c r="K8" s="158"/>
      <c r="L8" s="158"/>
      <c r="M8" s="158"/>
      <c r="N8" s="158"/>
      <c r="O8" s="158"/>
      <c r="P8" s="158" t="s">
        <v>97</v>
      </c>
      <c r="Q8" s="152"/>
      <c r="R8" s="152"/>
      <c r="S8" s="158" t="s">
        <v>98</v>
      </c>
      <c r="T8" s="154"/>
      <c r="U8" s="154"/>
      <c r="V8" s="158" t="s">
        <v>99</v>
      </c>
      <c r="W8" s="153"/>
      <c r="X8" s="153"/>
      <c r="Y8" s="153"/>
      <c r="Z8" s="153"/>
    </row>
    <row r="9" spans="1:26" x14ac:dyDescent="0.75">
      <c r="A9" s="141"/>
      <c r="B9" s="141"/>
      <c r="C9" s="159"/>
      <c r="D9" s="145" t="s">
        <v>76</v>
      </c>
      <c r="E9" s="141"/>
      <c r="F9" s="160"/>
      <c r="G9" s="142"/>
      <c r="H9" s="142"/>
      <c r="I9" s="142"/>
      <c r="J9" s="141"/>
      <c r="K9" s="141"/>
      <c r="L9" s="141"/>
      <c r="M9" s="141"/>
      <c r="N9" s="141"/>
      <c r="O9" s="141"/>
      <c r="P9" s="141"/>
      <c r="Q9" s="147"/>
      <c r="R9" s="147"/>
      <c r="S9" s="141"/>
      <c r="T9" s="144"/>
      <c r="U9" s="144"/>
      <c r="V9" s="141"/>
      <c r="W9" s="144"/>
      <c r="X9" s="144"/>
      <c r="Y9" s="144"/>
      <c r="Z9" s="144"/>
    </row>
    <row r="10" spans="1:26" x14ac:dyDescent="0.75">
      <c r="A10" s="147"/>
      <c r="B10" s="147"/>
      <c r="C10" s="147"/>
      <c r="D10" s="147" t="s">
        <v>420</v>
      </c>
      <c r="E10" s="147"/>
      <c r="F10" s="161"/>
      <c r="G10" s="148"/>
      <c r="H10" s="148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4"/>
      <c r="U10" s="144"/>
      <c r="V10" s="147"/>
      <c r="W10" s="144"/>
      <c r="X10" s="144"/>
      <c r="Y10" s="144"/>
      <c r="Z10" s="144"/>
    </row>
    <row r="11" spans="1:26" ht="25.15" customHeight="1" x14ac:dyDescent="0.75">
      <c r="A11" s="165"/>
      <c r="B11" s="162" t="s">
        <v>424</v>
      </c>
      <c r="C11" s="166" t="s">
        <v>425</v>
      </c>
      <c r="D11" s="162" t="s">
        <v>426</v>
      </c>
      <c r="E11" s="162" t="s">
        <v>196</v>
      </c>
      <c r="F11" s="163">
        <v>7</v>
      </c>
      <c r="G11" s="164">
        <v>0</v>
      </c>
      <c r="H11" s="164">
        <v>0</v>
      </c>
      <c r="I11" s="164">
        <f t="shared" ref="I11:I21" si="0">ROUND(F11*(G11+H11),2)</f>
        <v>0</v>
      </c>
      <c r="J11" s="162">
        <f t="shared" ref="J11:J21" si="1">ROUND(F11*(N11),2)</f>
        <v>0</v>
      </c>
      <c r="K11" s="1">
        <f t="shared" ref="K11:K21" si="2">ROUND(F11*(O11),2)</f>
        <v>0</v>
      </c>
      <c r="L11" s="1">
        <f t="shared" ref="L11:L21" si="3">ROUND(F11*(G11),2)</f>
        <v>0</v>
      </c>
      <c r="M11" s="1">
        <f t="shared" ref="M11:M21" si="4">ROUND(F11*(H11),2)</f>
        <v>0</v>
      </c>
      <c r="N11" s="1">
        <v>0</v>
      </c>
      <c r="O11" s="1"/>
      <c r="P11" s="161">
        <v>1.17E-3</v>
      </c>
      <c r="Q11" s="157"/>
      <c r="R11" s="157">
        <v>1.17E-3</v>
      </c>
      <c r="S11" s="147">
        <f t="shared" ref="S11:S16" si="5">ROUND(F11*(P11),3)</f>
        <v>8.0000000000000002E-3</v>
      </c>
      <c r="V11" s="161"/>
      <c r="Z11">
        <f t="shared" ref="Z11:Z21" si="6">0.058844*POWER(I11,0.952797)</f>
        <v>0</v>
      </c>
    </row>
    <row r="12" spans="1:26" ht="25.15" customHeight="1" x14ac:dyDescent="0.75">
      <c r="A12" s="165"/>
      <c r="B12" s="162" t="s">
        <v>424</v>
      </c>
      <c r="C12" s="166" t="s">
        <v>427</v>
      </c>
      <c r="D12" s="162" t="s">
        <v>428</v>
      </c>
      <c r="E12" s="162" t="s">
        <v>196</v>
      </c>
      <c r="F12" s="163">
        <v>5</v>
      </c>
      <c r="G12" s="164">
        <v>0</v>
      </c>
      <c r="H12" s="164">
        <v>0</v>
      </c>
      <c r="I12" s="164">
        <f t="shared" si="0"/>
        <v>0</v>
      </c>
      <c r="J12" s="162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>
        <v>1.57E-3</v>
      </c>
      <c r="Q12" s="157"/>
      <c r="R12" s="157">
        <v>1.57E-3</v>
      </c>
      <c r="S12" s="147">
        <f t="shared" si="5"/>
        <v>8.0000000000000002E-3</v>
      </c>
      <c r="V12" s="161"/>
      <c r="Z12">
        <f t="shared" si="6"/>
        <v>0</v>
      </c>
    </row>
    <row r="13" spans="1:26" ht="25.15" customHeight="1" x14ac:dyDescent="0.75">
      <c r="A13" s="165"/>
      <c r="B13" s="162" t="s">
        <v>424</v>
      </c>
      <c r="C13" s="166" t="s">
        <v>429</v>
      </c>
      <c r="D13" s="162" t="s">
        <v>430</v>
      </c>
      <c r="E13" s="162" t="s">
        <v>196</v>
      </c>
      <c r="F13" s="163">
        <v>19</v>
      </c>
      <c r="G13" s="164">
        <v>0</v>
      </c>
      <c r="H13" s="164">
        <v>0</v>
      </c>
      <c r="I13" s="164">
        <f t="shared" si="0"/>
        <v>0</v>
      </c>
      <c r="J13" s="162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>
        <v>1.6299999999999999E-3</v>
      </c>
      <c r="Q13" s="157"/>
      <c r="R13" s="157">
        <v>1.6299999999999999E-3</v>
      </c>
      <c r="S13" s="147">
        <f t="shared" si="5"/>
        <v>3.1E-2</v>
      </c>
      <c r="V13" s="161"/>
      <c r="Z13">
        <f t="shared" si="6"/>
        <v>0</v>
      </c>
    </row>
    <row r="14" spans="1:26" ht="25.15" customHeight="1" x14ac:dyDescent="0.75">
      <c r="A14" s="165"/>
      <c r="B14" s="162" t="s">
        <v>424</v>
      </c>
      <c r="C14" s="166" t="s">
        <v>431</v>
      </c>
      <c r="D14" s="162" t="s">
        <v>432</v>
      </c>
      <c r="E14" s="162" t="s">
        <v>196</v>
      </c>
      <c r="F14" s="163">
        <v>28.5</v>
      </c>
      <c r="G14" s="164">
        <v>0</v>
      </c>
      <c r="H14" s="164">
        <v>0</v>
      </c>
      <c r="I14" s="164">
        <f t="shared" si="0"/>
        <v>0</v>
      </c>
      <c r="J14" s="162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>
        <v>2.7499999999999998E-3</v>
      </c>
      <c r="Q14" s="157"/>
      <c r="R14" s="157">
        <v>2.7499999999999998E-3</v>
      </c>
      <c r="S14" s="147">
        <f t="shared" si="5"/>
        <v>7.8E-2</v>
      </c>
      <c r="V14" s="161"/>
      <c r="Z14">
        <f t="shared" si="6"/>
        <v>0</v>
      </c>
    </row>
    <row r="15" spans="1:26" ht="25.15" customHeight="1" x14ac:dyDescent="0.75">
      <c r="A15" s="165"/>
      <c r="B15" s="162" t="s">
        <v>424</v>
      </c>
      <c r="C15" s="166" t="s">
        <v>433</v>
      </c>
      <c r="D15" s="162" t="s">
        <v>434</v>
      </c>
      <c r="E15" s="162" t="s">
        <v>196</v>
      </c>
      <c r="F15" s="163">
        <v>46.5</v>
      </c>
      <c r="G15" s="164">
        <v>0</v>
      </c>
      <c r="H15" s="164">
        <v>0</v>
      </c>
      <c r="I15" s="164">
        <f t="shared" si="0"/>
        <v>0</v>
      </c>
      <c r="J15" s="162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>
        <v>3.3400000000000001E-3</v>
      </c>
      <c r="Q15" s="157"/>
      <c r="R15" s="157">
        <v>3.3400000000000001E-3</v>
      </c>
      <c r="S15" s="147">
        <f t="shared" si="5"/>
        <v>0.155</v>
      </c>
      <c r="V15" s="161"/>
      <c r="Z15">
        <f t="shared" si="6"/>
        <v>0</v>
      </c>
    </row>
    <row r="16" spans="1:26" ht="25.15" customHeight="1" x14ac:dyDescent="0.75">
      <c r="A16" s="165"/>
      <c r="B16" s="162" t="s">
        <v>424</v>
      </c>
      <c r="C16" s="166" t="s">
        <v>435</v>
      </c>
      <c r="D16" s="162" t="s">
        <v>436</v>
      </c>
      <c r="E16" s="162" t="s">
        <v>196</v>
      </c>
      <c r="F16" s="163">
        <v>3.5</v>
      </c>
      <c r="G16" s="164">
        <v>0</v>
      </c>
      <c r="H16" s="164">
        <v>0</v>
      </c>
      <c r="I16" s="164">
        <f t="shared" si="0"/>
        <v>0</v>
      </c>
      <c r="J16" s="162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1">
        <v>5.8599999999999998E-3</v>
      </c>
      <c r="Q16" s="157"/>
      <c r="R16" s="157">
        <v>5.8599999999999998E-3</v>
      </c>
      <c r="S16" s="147">
        <f t="shared" si="5"/>
        <v>2.1000000000000001E-2</v>
      </c>
      <c r="V16" s="161"/>
      <c r="Z16">
        <f t="shared" si="6"/>
        <v>0</v>
      </c>
    </row>
    <row r="17" spans="1:26" ht="25.15" customHeight="1" x14ac:dyDescent="0.75">
      <c r="A17" s="165"/>
      <c r="B17" s="162" t="s">
        <v>424</v>
      </c>
      <c r="C17" s="166" t="s">
        <v>437</v>
      </c>
      <c r="D17" s="162" t="s">
        <v>438</v>
      </c>
      <c r="E17" s="162" t="s">
        <v>146</v>
      </c>
      <c r="F17" s="163">
        <v>7</v>
      </c>
      <c r="G17" s="164">
        <v>0</v>
      </c>
      <c r="H17" s="164">
        <v>0</v>
      </c>
      <c r="I17" s="164">
        <f t="shared" si="0"/>
        <v>0</v>
      </c>
      <c r="J17" s="162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57"/>
      <c r="Q17" s="157"/>
      <c r="R17" s="157"/>
      <c r="S17" s="147"/>
      <c r="V17" s="161"/>
      <c r="Z17">
        <f t="shared" si="6"/>
        <v>0</v>
      </c>
    </row>
    <row r="18" spans="1:26" ht="25.15" customHeight="1" x14ac:dyDescent="0.75">
      <c r="A18" s="165"/>
      <c r="B18" s="162" t="s">
        <v>424</v>
      </c>
      <c r="C18" s="166" t="s">
        <v>439</v>
      </c>
      <c r="D18" s="162" t="s">
        <v>440</v>
      </c>
      <c r="E18" s="162" t="s">
        <v>146</v>
      </c>
      <c r="F18" s="163">
        <v>7</v>
      </c>
      <c r="G18" s="164">
        <v>0</v>
      </c>
      <c r="H18" s="164">
        <v>0</v>
      </c>
      <c r="I18" s="164">
        <f t="shared" si="0"/>
        <v>0</v>
      </c>
      <c r="J18" s="162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57"/>
      <c r="Q18" s="157"/>
      <c r="R18" s="157"/>
      <c r="S18" s="147"/>
      <c r="V18" s="161"/>
      <c r="Z18">
        <f t="shared" si="6"/>
        <v>0</v>
      </c>
    </row>
    <row r="19" spans="1:26" ht="25.15" customHeight="1" x14ac:dyDescent="0.75">
      <c r="A19" s="165"/>
      <c r="B19" s="162" t="s">
        <v>424</v>
      </c>
      <c r="C19" s="166" t="s">
        <v>441</v>
      </c>
      <c r="D19" s="162" t="s">
        <v>442</v>
      </c>
      <c r="E19" s="162" t="s">
        <v>146</v>
      </c>
      <c r="F19" s="163">
        <v>1</v>
      </c>
      <c r="G19" s="164">
        <v>0</v>
      </c>
      <c r="H19" s="164">
        <v>0</v>
      </c>
      <c r="I19" s="164">
        <f t="shared" si="0"/>
        <v>0</v>
      </c>
      <c r="J19" s="162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>
        <v>3.0000000000000001E-5</v>
      </c>
      <c r="Q19" s="157"/>
      <c r="R19" s="157">
        <v>3.0000000000000001E-5</v>
      </c>
      <c r="S19" s="147">
        <f>ROUND(F19*(P19),3)</f>
        <v>0</v>
      </c>
      <c r="V19" s="161"/>
      <c r="Z19">
        <f t="shared" si="6"/>
        <v>0</v>
      </c>
    </row>
    <row r="20" spans="1:26" ht="25.15" customHeight="1" x14ac:dyDescent="0.75">
      <c r="A20" s="165"/>
      <c r="B20" s="162" t="s">
        <v>424</v>
      </c>
      <c r="C20" s="166" t="s">
        <v>443</v>
      </c>
      <c r="D20" s="162" t="s">
        <v>444</v>
      </c>
      <c r="E20" s="162" t="s">
        <v>196</v>
      </c>
      <c r="F20" s="163">
        <v>29</v>
      </c>
      <c r="G20" s="164">
        <v>0</v>
      </c>
      <c r="H20" s="164">
        <v>0</v>
      </c>
      <c r="I20" s="164">
        <f t="shared" si="0"/>
        <v>0</v>
      </c>
      <c r="J20" s="162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57"/>
      <c r="Q20" s="157"/>
      <c r="R20" s="157"/>
      <c r="S20" s="147"/>
      <c r="V20" s="161"/>
      <c r="Z20">
        <f t="shared" si="6"/>
        <v>0</v>
      </c>
    </row>
    <row r="21" spans="1:26" ht="25.15" customHeight="1" x14ac:dyDescent="0.75">
      <c r="A21" s="165"/>
      <c r="B21" s="162" t="s">
        <v>424</v>
      </c>
      <c r="C21" s="166" t="s">
        <v>445</v>
      </c>
      <c r="D21" s="162" t="s">
        <v>446</v>
      </c>
      <c r="E21" s="162" t="s">
        <v>121</v>
      </c>
      <c r="F21" s="163">
        <v>0.30123500000000003</v>
      </c>
      <c r="G21" s="164">
        <v>0</v>
      </c>
      <c r="H21" s="164">
        <v>0</v>
      </c>
      <c r="I21" s="164">
        <f t="shared" si="0"/>
        <v>0</v>
      </c>
      <c r="J21" s="162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57"/>
      <c r="Q21" s="157"/>
      <c r="R21" s="157"/>
      <c r="S21" s="147"/>
      <c r="V21" s="161"/>
      <c r="Z21">
        <f t="shared" si="6"/>
        <v>0</v>
      </c>
    </row>
    <row r="22" spans="1:26" x14ac:dyDescent="0.75">
      <c r="A22" s="147"/>
      <c r="B22" s="147"/>
      <c r="C22" s="147"/>
      <c r="D22" s="147" t="s">
        <v>420</v>
      </c>
      <c r="E22" s="147"/>
      <c r="F22" s="161"/>
      <c r="G22" s="150">
        <f>ROUND((SUM(L10:L21))/1,2)</f>
        <v>0</v>
      </c>
      <c r="H22" s="150">
        <f>ROUND((SUM(M10:M21))/1,2)</f>
        <v>0</v>
      </c>
      <c r="I22" s="150">
        <f>ROUND((SUM(I10:I21))/1,2)</f>
        <v>0</v>
      </c>
      <c r="J22" s="147"/>
      <c r="K22" s="147"/>
      <c r="L22" s="147">
        <f>ROUND((SUM(L10:L21))/1,2)</f>
        <v>0</v>
      </c>
      <c r="M22" s="147">
        <f>ROUND((SUM(M10:M21))/1,2)</f>
        <v>0</v>
      </c>
      <c r="N22" s="147"/>
      <c r="O22" s="147"/>
      <c r="P22" s="167"/>
      <c r="Q22" s="147"/>
      <c r="R22" s="147"/>
      <c r="S22" s="167">
        <f>ROUND((SUM(S10:S21))/1,2)</f>
        <v>0.3</v>
      </c>
      <c r="T22" s="144"/>
      <c r="U22" s="144"/>
      <c r="V22" s="2">
        <f>ROUND((SUM(V10:V21))/1,2)</f>
        <v>0</v>
      </c>
      <c r="W22" s="144"/>
      <c r="X22" s="144"/>
      <c r="Y22" s="144"/>
      <c r="Z22" s="144"/>
    </row>
    <row r="23" spans="1:26" x14ac:dyDescent="0.75">
      <c r="A23" s="1"/>
      <c r="B23" s="1"/>
      <c r="C23" s="1"/>
      <c r="D23" s="1"/>
      <c r="E23" s="1"/>
      <c r="F23" s="157"/>
      <c r="G23" s="140"/>
      <c r="H23" s="140"/>
      <c r="I23" s="140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75">
      <c r="A24" s="147"/>
      <c r="B24" s="147"/>
      <c r="C24" s="147"/>
      <c r="D24" s="147" t="s">
        <v>421</v>
      </c>
      <c r="E24" s="147"/>
      <c r="F24" s="161"/>
      <c r="G24" s="148"/>
      <c r="H24" s="148"/>
      <c r="I24" s="148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4"/>
      <c r="U24" s="144"/>
      <c r="V24" s="147"/>
      <c r="W24" s="144"/>
      <c r="X24" s="144"/>
      <c r="Y24" s="144"/>
      <c r="Z24" s="144"/>
    </row>
    <row r="25" spans="1:26" ht="25.15" customHeight="1" x14ac:dyDescent="0.75">
      <c r="A25" s="165"/>
      <c r="B25" s="162" t="s">
        <v>447</v>
      </c>
      <c r="C25" s="166" t="s">
        <v>448</v>
      </c>
      <c r="D25" s="162" t="s">
        <v>449</v>
      </c>
      <c r="E25" s="162" t="s">
        <v>196</v>
      </c>
      <c r="F25" s="163">
        <v>18</v>
      </c>
      <c r="G25" s="164">
        <v>0</v>
      </c>
      <c r="H25" s="164">
        <v>0</v>
      </c>
      <c r="I25" s="164">
        <f t="shared" ref="I25:I44" si="7">ROUND(F25*(G25+H25),2)</f>
        <v>0</v>
      </c>
      <c r="J25" s="162">
        <f t="shared" ref="J25:J44" si="8">ROUND(F25*(N25),2)</f>
        <v>0</v>
      </c>
      <c r="K25" s="1">
        <f t="shared" ref="K25:K44" si="9">ROUND(F25*(O25),2)</f>
        <v>0</v>
      </c>
      <c r="L25" s="1">
        <f t="shared" ref="L25:L44" si="10">ROUND(F25*(G25),2)</f>
        <v>0</v>
      </c>
      <c r="M25" s="1">
        <f t="shared" ref="M25:M44" si="11">ROUND(F25*(H25),2)</f>
        <v>0</v>
      </c>
      <c r="N25" s="1">
        <v>0</v>
      </c>
      <c r="O25" s="1"/>
      <c r="P25" s="161">
        <v>3.2100000000000002E-3</v>
      </c>
      <c r="Q25" s="157"/>
      <c r="R25" s="157">
        <v>3.2100000000000002E-3</v>
      </c>
      <c r="S25" s="147">
        <f t="shared" ref="S25:S41" si="12">ROUND(F25*(P25),3)</f>
        <v>5.8000000000000003E-2</v>
      </c>
      <c r="V25" s="161"/>
      <c r="Z25">
        <f t="shared" ref="Z25:Z44" si="13">0.058844*POWER(I25,0.952797)</f>
        <v>0</v>
      </c>
    </row>
    <row r="26" spans="1:26" ht="25.15" customHeight="1" x14ac:dyDescent="0.75">
      <c r="A26" s="165"/>
      <c r="B26" s="162" t="s">
        <v>447</v>
      </c>
      <c r="C26" s="166" t="s">
        <v>450</v>
      </c>
      <c r="D26" s="162" t="s">
        <v>451</v>
      </c>
      <c r="E26" s="162" t="s">
        <v>196</v>
      </c>
      <c r="F26" s="163">
        <v>70.599999999999994</v>
      </c>
      <c r="G26" s="164">
        <v>0</v>
      </c>
      <c r="H26" s="164">
        <v>0</v>
      </c>
      <c r="I26" s="164">
        <f t="shared" si="7"/>
        <v>0</v>
      </c>
      <c r="J26" s="162">
        <f t="shared" si="8"/>
        <v>0</v>
      </c>
      <c r="K26" s="1">
        <f t="shared" si="9"/>
        <v>0</v>
      </c>
      <c r="L26" s="1">
        <f t="shared" si="10"/>
        <v>0</v>
      </c>
      <c r="M26" s="1">
        <f t="shared" si="11"/>
        <v>0</v>
      </c>
      <c r="N26" s="1">
        <v>0</v>
      </c>
      <c r="O26" s="1"/>
      <c r="P26" s="161">
        <v>3.5000000000000001E-3</v>
      </c>
      <c r="Q26" s="157"/>
      <c r="R26" s="157">
        <v>3.5000000000000001E-3</v>
      </c>
      <c r="S26" s="147">
        <f t="shared" si="12"/>
        <v>0.247</v>
      </c>
      <c r="V26" s="161"/>
      <c r="Z26">
        <f t="shared" si="13"/>
        <v>0</v>
      </c>
    </row>
    <row r="27" spans="1:26" ht="25.15" customHeight="1" x14ac:dyDescent="0.75">
      <c r="A27" s="165"/>
      <c r="B27" s="162" t="s">
        <v>447</v>
      </c>
      <c r="C27" s="166" t="s">
        <v>452</v>
      </c>
      <c r="D27" s="162" t="s">
        <v>453</v>
      </c>
      <c r="E27" s="162" t="s">
        <v>196</v>
      </c>
      <c r="F27" s="163">
        <v>38</v>
      </c>
      <c r="G27" s="164">
        <v>0</v>
      </c>
      <c r="H27" s="164">
        <v>0</v>
      </c>
      <c r="I27" s="164">
        <f t="shared" si="7"/>
        <v>0</v>
      </c>
      <c r="J27" s="162">
        <f t="shared" si="8"/>
        <v>0</v>
      </c>
      <c r="K27" s="1">
        <f t="shared" si="9"/>
        <v>0</v>
      </c>
      <c r="L27" s="1">
        <f t="shared" si="10"/>
        <v>0</v>
      </c>
      <c r="M27" s="1">
        <f t="shared" si="11"/>
        <v>0</v>
      </c>
      <c r="N27" s="1">
        <v>0</v>
      </c>
      <c r="O27" s="1"/>
      <c r="P27" s="161">
        <v>3.98E-3</v>
      </c>
      <c r="Q27" s="157"/>
      <c r="R27" s="157">
        <v>3.98E-3</v>
      </c>
      <c r="S27" s="147">
        <f t="shared" si="12"/>
        <v>0.151</v>
      </c>
      <c r="V27" s="161"/>
      <c r="Z27">
        <f t="shared" si="13"/>
        <v>0</v>
      </c>
    </row>
    <row r="28" spans="1:26" ht="25.15" customHeight="1" x14ac:dyDescent="0.75">
      <c r="A28" s="165"/>
      <c r="B28" s="162" t="s">
        <v>447</v>
      </c>
      <c r="C28" s="166" t="s">
        <v>454</v>
      </c>
      <c r="D28" s="162" t="s">
        <v>455</v>
      </c>
      <c r="E28" s="162" t="s">
        <v>196</v>
      </c>
      <c r="F28" s="163">
        <v>16</v>
      </c>
      <c r="G28" s="164">
        <v>0</v>
      </c>
      <c r="H28" s="164">
        <v>0</v>
      </c>
      <c r="I28" s="164">
        <f t="shared" si="7"/>
        <v>0</v>
      </c>
      <c r="J28" s="162">
        <f t="shared" si="8"/>
        <v>0</v>
      </c>
      <c r="K28" s="1">
        <f t="shared" si="9"/>
        <v>0</v>
      </c>
      <c r="L28" s="1">
        <f t="shared" si="10"/>
        <v>0</v>
      </c>
      <c r="M28" s="1">
        <f t="shared" si="11"/>
        <v>0</v>
      </c>
      <c r="N28" s="1">
        <v>0</v>
      </c>
      <c r="O28" s="1"/>
      <c r="P28" s="161">
        <v>5.8500000000000002E-3</v>
      </c>
      <c r="Q28" s="157"/>
      <c r="R28" s="157">
        <v>5.8500000000000002E-3</v>
      </c>
      <c r="S28" s="147">
        <f t="shared" si="12"/>
        <v>9.4E-2</v>
      </c>
      <c r="V28" s="161"/>
      <c r="Z28">
        <f t="shared" si="13"/>
        <v>0</v>
      </c>
    </row>
    <row r="29" spans="1:26" ht="25.15" customHeight="1" x14ac:dyDescent="0.75">
      <c r="A29" s="165"/>
      <c r="B29" s="162" t="s">
        <v>447</v>
      </c>
      <c r="C29" s="166" t="s">
        <v>456</v>
      </c>
      <c r="D29" s="162" t="s">
        <v>457</v>
      </c>
      <c r="E29" s="162" t="s">
        <v>196</v>
      </c>
      <c r="F29" s="163">
        <v>17</v>
      </c>
      <c r="G29" s="164">
        <v>0</v>
      </c>
      <c r="H29" s="164">
        <v>0</v>
      </c>
      <c r="I29" s="164">
        <f t="shared" si="7"/>
        <v>0</v>
      </c>
      <c r="J29" s="162">
        <f t="shared" si="8"/>
        <v>0</v>
      </c>
      <c r="K29" s="1">
        <f t="shared" si="9"/>
        <v>0</v>
      </c>
      <c r="L29" s="1">
        <f t="shared" si="10"/>
        <v>0</v>
      </c>
      <c r="M29" s="1">
        <f t="shared" si="11"/>
        <v>0</v>
      </c>
      <c r="N29" s="1">
        <v>0</v>
      </c>
      <c r="O29" s="1"/>
      <c r="P29" s="161">
        <v>4.8700000000000002E-3</v>
      </c>
      <c r="Q29" s="157"/>
      <c r="R29" s="157">
        <v>4.8700000000000002E-3</v>
      </c>
      <c r="S29" s="147">
        <f t="shared" si="12"/>
        <v>8.3000000000000004E-2</v>
      </c>
      <c r="V29" s="161"/>
      <c r="Z29">
        <f t="shared" si="13"/>
        <v>0</v>
      </c>
    </row>
    <row r="30" spans="1:26" ht="25.15" customHeight="1" x14ac:dyDescent="0.75">
      <c r="A30" s="165"/>
      <c r="B30" s="162" t="s">
        <v>447</v>
      </c>
      <c r="C30" s="166" t="s">
        <v>458</v>
      </c>
      <c r="D30" s="162" t="s">
        <v>459</v>
      </c>
      <c r="E30" s="162" t="s">
        <v>146</v>
      </c>
      <c r="F30" s="163">
        <v>8</v>
      </c>
      <c r="G30" s="164">
        <v>0</v>
      </c>
      <c r="H30" s="164">
        <v>0</v>
      </c>
      <c r="I30" s="164">
        <f t="shared" si="7"/>
        <v>0</v>
      </c>
      <c r="J30" s="162">
        <f t="shared" si="8"/>
        <v>0</v>
      </c>
      <c r="K30" s="1">
        <f t="shared" si="9"/>
        <v>0</v>
      </c>
      <c r="L30" s="1">
        <f t="shared" si="10"/>
        <v>0</v>
      </c>
      <c r="M30" s="1">
        <f t="shared" si="11"/>
        <v>0</v>
      </c>
      <c r="N30" s="1">
        <v>0</v>
      </c>
      <c r="O30" s="1"/>
      <c r="P30" s="161">
        <v>4.0000000000000003E-5</v>
      </c>
      <c r="Q30" s="157"/>
      <c r="R30" s="157">
        <v>4.0000000000000003E-5</v>
      </c>
      <c r="S30" s="147">
        <f t="shared" si="12"/>
        <v>0</v>
      </c>
      <c r="V30" s="161"/>
      <c r="Z30">
        <f t="shared" si="13"/>
        <v>0</v>
      </c>
    </row>
    <row r="31" spans="1:26" ht="25.15" customHeight="1" x14ac:dyDescent="0.75">
      <c r="A31" s="165"/>
      <c r="B31" s="162" t="s">
        <v>447</v>
      </c>
      <c r="C31" s="166" t="s">
        <v>460</v>
      </c>
      <c r="D31" s="162" t="s">
        <v>461</v>
      </c>
      <c r="E31" s="162" t="s">
        <v>196</v>
      </c>
      <c r="F31" s="163">
        <v>7.9</v>
      </c>
      <c r="G31" s="164">
        <v>0</v>
      </c>
      <c r="H31" s="164">
        <v>0</v>
      </c>
      <c r="I31" s="164">
        <f t="shared" si="7"/>
        <v>0</v>
      </c>
      <c r="J31" s="162">
        <f t="shared" si="8"/>
        <v>0</v>
      </c>
      <c r="K31" s="1">
        <f t="shared" si="9"/>
        <v>0</v>
      </c>
      <c r="L31" s="1">
        <f t="shared" si="10"/>
        <v>0</v>
      </c>
      <c r="M31" s="1">
        <f t="shared" si="11"/>
        <v>0</v>
      </c>
      <c r="N31" s="1">
        <v>0</v>
      </c>
      <c r="O31" s="1"/>
      <c r="P31" s="161">
        <v>7.1399999999999996E-3</v>
      </c>
      <c r="Q31" s="157"/>
      <c r="R31" s="157">
        <v>7.1399999999999996E-3</v>
      </c>
      <c r="S31" s="147">
        <f t="shared" si="12"/>
        <v>5.6000000000000001E-2</v>
      </c>
      <c r="V31" s="161"/>
      <c r="Z31">
        <f t="shared" si="13"/>
        <v>0</v>
      </c>
    </row>
    <row r="32" spans="1:26" ht="25.15" customHeight="1" x14ac:dyDescent="0.75">
      <c r="A32" s="165"/>
      <c r="B32" s="162" t="s">
        <v>447</v>
      </c>
      <c r="C32" s="166" t="s">
        <v>460</v>
      </c>
      <c r="D32" s="162" t="s">
        <v>461</v>
      </c>
      <c r="E32" s="162" t="s">
        <v>146</v>
      </c>
      <c r="F32" s="163">
        <v>1</v>
      </c>
      <c r="G32" s="164">
        <v>0</v>
      </c>
      <c r="H32" s="164">
        <v>0</v>
      </c>
      <c r="I32" s="164">
        <f t="shared" si="7"/>
        <v>0</v>
      </c>
      <c r="J32" s="162">
        <f t="shared" si="8"/>
        <v>0</v>
      </c>
      <c r="K32" s="1">
        <f t="shared" si="9"/>
        <v>0</v>
      </c>
      <c r="L32" s="1">
        <f t="shared" si="10"/>
        <v>0</v>
      </c>
      <c r="M32" s="1">
        <f t="shared" si="11"/>
        <v>0</v>
      </c>
      <c r="N32" s="1">
        <v>0</v>
      </c>
      <c r="O32" s="1"/>
      <c r="P32" s="161">
        <v>7.1399999999999996E-3</v>
      </c>
      <c r="Q32" s="157"/>
      <c r="R32" s="157">
        <v>7.1399999999999996E-3</v>
      </c>
      <c r="S32" s="147">
        <f t="shared" si="12"/>
        <v>7.0000000000000001E-3</v>
      </c>
      <c r="V32" s="161"/>
      <c r="Z32">
        <f t="shared" si="13"/>
        <v>0</v>
      </c>
    </row>
    <row r="33" spans="1:26" ht="25.15" customHeight="1" x14ac:dyDescent="0.75">
      <c r="A33" s="165"/>
      <c r="B33" s="162" t="s">
        <v>447</v>
      </c>
      <c r="C33" s="166" t="s">
        <v>462</v>
      </c>
      <c r="D33" s="162" t="s">
        <v>463</v>
      </c>
      <c r="E33" s="162" t="s">
        <v>146</v>
      </c>
      <c r="F33" s="163">
        <v>14</v>
      </c>
      <c r="G33" s="164">
        <v>0</v>
      </c>
      <c r="H33" s="164">
        <v>0</v>
      </c>
      <c r="I33" s="164">
        <f t="shared" si="7"/>
        <v>0</v>
      </c>
      <c r="J33" s="162">
        <f t="shared" si="8"/>
        <v>0</v>
      </c>
      <c r="K33" s="1">
        <f t="shared" si="9"/>
        <v>0</v>
      </c>
      <c r="L33" s="1">
        <f t="shared" si="10"/>
        <v>0</v>
      </c>
      <c r="M33" s="1">
        <f t="shared" si="11"/>
        <v>0</v>
      </c>
      <c r="N33" s="1">
        <v>0</v>
      </c>
      <c r="O33" s="1"/>
      <c r="P33" s="161">
        <v>1.2999999999999999E-4</v>
      </c>
      <c r="Q33" s="157"/>
      <c r="R33" s="157">
        <v>1.2999999999999999E-4</v>
      </c>
      <c r="S33" s="147">
        <f t="shared" si="12"/>
        <v>2E-3</v>
      </c>
      <c r="V33" s="161"/>
      <c r="Z33">
        <f t="shared" si="13"/>
        <v>0</v>
      </c>
    </row>
    <row r="34" spans="1:26" ht="36.75" customHeight="1" x14ac:dyDescent="0.75">
      <c r="A34" s="165"/>
      <c r="B34" s="162" t="s">
        <v>447</v>
      </c>
      <c r="C34" s="166" t="s">
        <v>464</v>
      </c>
      <c r="D34" s="162" t="s">
        <v>465</v>
      </c>
      <c r="E34" s="162" t="s">
        <v>146</v>
      </c>
      <c r="F34" s="163">
        <v>6</v>
      </c>
      <c r="G34" s="164">
        <v>0</v>
      </c>
      <c r="H34" s="164">
        <v>0</v>
      </c>
      <c r="I34" s="164">
        <f t="shared" si="7"/>
        <v>0</v>
      </c>
      <c r="J34" s="162">
        <f t="shared" si="8"/>
        <v>0</v>
      </c>
      <c r="K34" s="1">
        <f t="shared" si="9"/>
        <v>0</v>
      </c>
      <c r="L34" s="1">
        <f t="shared" si="10"/>
        <v>0</v>
      </c>
      <c r="M34" s="1">
        <f t="shared" si="11"/>
        <v>0</v>
      </c>
      <c r="N34" s="1">
        <v>0</v>
      </c>
      <c r="O34" s="1"/>
      <c r="P34" s="161">
        <v>2.0000000000000002E-5</v>
      </c>
      <c r="Q34" s="157"/>
      <c r="R34" s="157">
        <v>2.0000000000000002E-5</v>
      </c>
      <c r="S34" s="147">
        <f t="shared" si="12"/>
        <v>0</v>
      </c>
      <c r="V34" s="161"/>
      <c r="Z34">
        <f t="shared" si="13"/>
        <v>0</v>
      </c>
    </row>
    <row r="35" spans="1:26" ht="25.15" customHeight="1" x14ac:dyDescent="0.75">
      <c r="A35" s="165"/>
      <c r="B35" s="162" t="s">
        <v>447</v>
      </c>
      <c r="C35" s="166" t="s">
        <v>466</v>
      </c>
      <c r="D35" s="162" t="s">
        <v>467</v>
      </c>
      <c r="E35" s="162" t="s">
        <v>146</v>
      </c>
      <c r="F35" s="163">
        <v>2</v>
      </c>
      <c r="G35" s="164">
        <v>0</v>
      </c>
      <c r="H35" s="164">
        <v>0</v>
      </c>
      <c r="I35" s="164">
        <f t="shared" si="7"/>
        <v>0</v>
      </c>
      <c r="J35" s="162">
        <f t="shared" si="8"/>
        <v>0</v>
      </c>
      <c r="K35" s="1">
        <f t="shared" si="9"/>
        <v>0</v>
      </c>
      <c r="L35" s="1">
        <f t="shared" si="10"/>
        <v>0</v>
      </c>
      <c r="M35" s="1">
        <f t="shared" si="11"/>
        <v>0</v>
      </c>
      <c r="N35" s="1">
        <v>0</v>
      </c>
      <c r="O35" s="1"/>
      <c r="P35" s="161">
        <v>2.0000000000000002E-5</v>
      </c>
      <c r="Q35" s="157"/>
      <c r="R35" s="157">
        <v>2.0000000000000002E-5</v>
      </c>
      <c r="S35" s="147">
        <f t="shared" si="12"/>
        <v>0</v>
      </c>
      <c r="V35" s="161"/>
      <c r="Z35">
        <f t="shared" si="13"/>
        <v>0</v>
      </c>
    </row>
    <row r="36" spans="1:26" ht="25.15" customHeight="1" x14ac:dyDescent="0.75">
      <c r="A36" s="165"/>
      <c r="B36" s="162" t="s">
        <v>447</v>
      </c>
      <c r="C36" s="166" t="s">
        <v>468</v>
      </c>
      <c r="D36" s="162" t="s">
        <v>469</v>
      </c>
      <c r="E36" s="162" t="s">
        <v>146</v>
      </c>
      <c r="F36" s="163">
        <v>4</v>
      </c>
      <c r="G36" s="164">
        <v>0</v>
      </c>
      <c r="H36" s="164">
        <v>0</v>
      </c>
      <c r="I36" s="164">
        <f t="shared" si="7"/>
        <v>0</v>
      </c>
      <c r="J36" s="162">
        <f t="shared" si="8"/>
        <v>0</v>
      </c>
      <c r="K36" s="1">
        <f t="shared" si="9"/>
        <v>0</v>
      </c>
      <c r="L36" s="1">
        <f t="shared" si="10"/>
        <v>0</v>
      </c>
      <c r="M36" s="1">
        <f t="shared" si="11"/>
        <v>0</v>
      </c>
      <c r="N36" s="1">
        <v>0</v>
      </c>
      <c r="O36" s="1"/>
      <c r="P36" s="161">
        <v>2.0000000000000002E-5</v>
      </c>
      <c r="Q36" s="157"/>
      <c r="R36" s="157">
        <v>2.0000000000000002E-5</v>
      </c>
      <c r="S36" s="147">
        <f t="shared" si="12"/>
        <v>0</v>
      </c>
      <c r="V36" s="161"/>
      <c r="Z36">
        <f t="shared" si="13"/>
        <v>0</v>
      </c>
    </row>
    <row r="37" spans="1:26" ht="25.15" customHeight="1" x14ac:dyDescent="0.75">
      <c r="A37" s="165"/>
      <c r="B37" s="162" t="s">
        <v>447</v>
      </c>
      <c r="C37" s="166" t="s">
        <v>470</v>
      </c>
      <c r="D37" s="162" t="s">
        <v>471</v>
      </c>
      <c r="E37" s="162" t="s">
        <v>146</v>
      </c>
      <c r="F37" s="163">
        <v>2</v>
      </c>
      <c r="G37" s="164">
        <v>0</v>
      </c>
      <c r="H37" s="164">
        <v>0</v>
      </c>
      <c r="I37" s="164">
        <f t="shared" si="7"/>
        <v>0</v>
      </c>
      <c r="J37" s="162">
        <f t="shared" si="8"/>
        <v>0</v>
      </c>
      <c r="K37" s="1">
        <f t="shared" si="9"/>
        <v>0</v>
      </c>
      <c r="L37" s="1">
        <f t="shared" si="10"/>
        <v>0</v>
      </c>
      <c r="M37" s="1">
        <f t="shared" si="11"/>
        <v>0</v>
      </c>
      <c r="N37" s="1">
        <v>0</v>
      </c>
      <c r="O37" s="1"/>
      <c r="P37" s="161">
        <v>8.3000000000000001E-4</v>
      </c>
      <c r="Q37" s="157"/>
      <c r="R37" s="157">
        <v>8.3000000000000001E-4</v>
      </c>
      <c r="S37" s="147">
        <f t="shared" si="12"/>
        <v>2E-3</v>
      </c>
      <c r="V37" s="161"/>
      <c r="Z37">
        <f t="shared" si="13"/>
        <v>0</v>
      </c>
    </row>
    <row r="38" spans="1:26" ht="25.15" customHeight="1" x14ac:dyDescent="0.75">
      <c r="A38" s="165"/>
      <c r="B38" s="162" t="s">
        <v>447</v>
      </c>
      <c r="C38" s="166" t="s">
        <v>472</v>
      </c>
      <c r="D38" s="162" t="s">
        <v>473</v>
      </c>
      <c r="E38" s="162" t="s">
        <v>146</v>
      </c>
      <c r="F38" s="163">
        <v>2</v>
      </c>
      <c r="G38" s="164">
        <v>0</v>
      </c>
      <c r="H38" s="164">
        <v>0</v>
      </c>
      <c r="I38" s="164">
        <f t="shared" si="7"/>
        <v>0</v>
      </c>
      <c r="J38" s="162">
        <f t="shared" si="8"/>
        <v>0</v>
      </c>
      <c r="K38" s="1">
        <f t="shared" si="9"/>
        <v>0</v>
      </c>
      <c r="L38" s="1">
        <f t="shared" si="10"/>
        <v>0</v>
      </c>
      <c r="M38" s="1">
        <f t="shared" si="11"/>
        <v>0</v>
      </c>
      <c r="N38" s="1">
        <v>0</v>
      </c>
      <c r="O38" s="1"/>
      <c r="P38" s="161">
        <v>2.1319999999999999E-2</v>
      </c>
      <c r="Q38" s="157"/>
      <c r="R38" s="157">
        <v>2.1319999999999999E-2</v>
      </c>
      <c r="S38" s="147">
        <f t="shared" si="12"/>
        <v>4.2999999999999997E-2</v>
      </c>
      <c r="V38" s="161"/>
      <c r="Z38">
        <f t="shared" si="13"/>
        <v>0</v>
      </c>
    </row>
    <row r="39" spans="1:26" ht="25.15" customHeight="1" x14ac:dyDescent="0.75">
      <c r="A39" s="165"/>
      <c r="B39" s="162" t="s">
        <v>447</v>
      </c>
      <c r="C39" s="166" t="s">
        <v>474</v>
      </c>
      <c r="D39" s="162" t="s">
        <v>475</v>
      </c>
      <c r="E39" s="162" t="s">
        <v>376</v>
      </c>
      <c r="F39" s="163">
        <v>1</v>
      </c>
      <c r="G39" s="164">
        <v>0</v>
      </c>
      <c r="H39" s="164">
        <v>0</v>
      </c>
      <c r="I39" s="164">
        <f t="shared" si="7"/>
        <v>0</v>
      </c>
      <c r="J39" s="162">
        <f t="shared" si="8"/>
        <v>0</v>
      </c>
      <c r="K39" s="1">
        <f t="shared" si="9"/>
        <v>0</v>
      </c>
      <c r="L39" s="1">
        <f t="shared" si="10"/>
        <v>0</v>
      </c>
      <c r="M39" s="1">
        <f t="shared" si="11"/>
        <v>0</v>
      </c>
      <c r="N39" s="1">
        <v>0</v>
      </c>
      <c r="O39" s="1"/>
      <c r="P39" s="161">
        <v>6.7299999999999999E-3</v>
      </c>
      <c r="Q39" s="157"/>
      <c r="R39" s="157">
        <v>6.7299999999999999E-3</v>
      </c>
      <c r="S39" s="147">
        <f t="shared" si="12"/>
        <v>7.0000000000000001E-3</v>
      </c>
      <c r="V39" s="161"/>
      <c r="Z39">
        <f t="shared" si="13"/>
        <v>0</v>
      </c>
    </row>
    <row r="40" spans="1:26" ht="25.15" customHeight="1" x14ac:dyDescent="0.75">
      <c r="A40" s="165"/>
      <c r="B40" s="162" t="s">
        <v>447</v>
      </c>
      <c r="C40" s="166" t="s">
        <v>476</v>
      </c>
      <c r="D40" s="162" t="s">
        <v>477</v>
      </c>
      <c r="E40" s="162" t="s">
        <v>196</v>
      </c>
      <c r="F40" s="163">
        <v>125</v>
      </c>
      <c r="G40" s="164">
        <v>0</v>
      </c>
      <c r="H40" s="164">
        <v>0</v>
      </c>
      <c r="I40" s="164">
        <f t="shared" si="7"/>
        <v>0</v>
      </c>
      <c r="J40" s="162">
        <f t="shared" si="8"/>
        <v>0</v>
      </c>
      <c r="K40" s="1">
        <f t="shared" si="9"/>
        <v>0</v>
      </c>
      <c r="L40" s="1">
        <f t="shared" si="10"/>
        <v>0</v>
      </c>
      <c r="M40" s="1">
        <f t="shared" si="11"/>
        <v>0</v>
      </c>
      <c r="N40" s="1">
        <v>0</v>
      </c>
      <c r="O40" s="1"/>
      <c r="P40" s="161">
        <v>1.8000000000000001E-4</v>
      </c>
      <c r="Q40" s="157"/>
      <c r="R40" s="157">
        <v>1.8000000000000001E-4</v>
      </c>
      <c r="S40" s="147">
        <f t="shared" si="12"/>
        <v>2.3E-2</v>
      </c>
      <c r="V40" s="161"/>
      <c r="Z40">
        <f t="shared" si="13"/>
        <v>0</v>
      </c>
    </row>
    <row r="41" spans="1:26" ht="25.15" customHeight="1" x14ac:dyDescent="0.75">
      <c r="A41" s="165"/>
      <c r="B41" s="162" t="s">
        <v>447</v>
      </c>
      <c r="C41" s="166" t="s">
        <v>478</v>
      </c>
      <c r="D41" s="162" t="s">
        <v>479</v>
      </c>
      <c r="E41" s="162" t="s">
        <v>196</v>
      </c>
      <c r="F41" s="163">
        <v>125</v>
      </c>
      <c r="G41" s="164">
        <v>0</v>
      </c>
      <c r="H41" s="164">
        <v>0</v>
      </c>
      <c r="I41" s="164">
        <f t="shared" si="7"/>
        <v>0</v>
      </c>
      <c r="J41" s="162">
        <f t="shared" si="8"/>
        <v>0</v>
      </c>
      <c r="K41" s="1">
        <f t="shared" si="9"/>
        <v>0</v>
      </c>
      <c r="L41" s="1">
        <f t="shared" si="10"/>
        <v>0</v>
      </c>
      <c r="M41" s="1">
        <f t="shared" si="11"/>
        <v>0</v>
      </c>
      <c r="N41" s="1">
        <v>0</v>
      </c>
      <c r="O41" s="1"/>
      <c r="P41" s="161">
        <v>1.0000000000000001E-5</v>
      </c>
      <c r="Q41" s="157"/>
      <c r="R41" s="157">
        <v>1.0000000000000001E-5</v>
      </c>
      <c r="S41" s="147">
        <f t="shared" si="12"/>
        <v>1E-3</v>
      </c>
      <c r="V41" s="161"/>
      <c r="Z41">
        <f t="shared" si="13"/>
        <v>0</v>
      </c>
    </row>
    <row r="42" spans="1:26" ht="25.15" customHeight="1" x14ac:dyDescent="0.75">
      <c r="A42" s="165"/>
      <c r="B42" s="162" t="s">
        <v>447</v>
      </c>
      <c r="C42" s="166" t="s">
        <v>480</v>
      </c>
      <c r="D42" s="162" t="s">
        <v>481</v>
      </c>
      <c r="E42" s="162" t="s">
        <v>121</v>
      </c>
      <c r="F42" s="163">
        <v>0.77607599999999999</v>
      </c>
      <c r="G42" s="164">
        <v>0</v>
      </c>
      <c r="H42" s="164">
        <v>0</v>
      </c>
      <c r="I42" s="164">
        <f t="shared" si="7"/>
        <v>0</v>
      </c>
      <c r="J42" s="162">
        <f t="shared" si="8"/>
        <v>0</v>
      </c>
      <c r="K42" s="1">
        <f t="shared" si="9"/>
        <v>0</v>
      </c>
      <c r="L42" s="1">
        <f t="shared" si="10"/>
        <v>0</v>
      </c>
      <c r="M42" s="1">
        <f t="shared" si="11"/>
        <v>0</v>
      </c>
      <c r="N42" s="1">
        <v>0</v>
      </c>
      <c r="O42" s="1"/>
      <c r="P42" s="157"/>
      <c r="Q42" s="157"/>
      <c r="R42" s="157"/>
      <c r="S42" s="147"/>
      <c r="V42" s="161"/>
      <c r="Z42">
        <f t="shared" si="13"/>
        <v>0</v>
      </c>
    </row>
    <row r="43" spans="1:26" ht="25.15" customHeight="1" x14ac:dyDescent="0.75">
      <c r="A43" s="165"/>
      <c r="B43" s="162" t="s">
        <v>373</v>
      </c>
      <c r="C43" s="166" t="s">
        <v>482</v>
      </c>
      <c r="D43" s="162" t="s">
        <v>483</v>
      </c>
      <c r="E43" s="162" t="s">
        <v>146</v>
      </c>
      <c r="F43" s="163">
        <v>2</v>
      </c>
      <c r="G43" s="164">
        <v>0</v>
      </c>
      <c r="H43" s="164">
        <v>0</v>
      </c>
      <c r="I43" s="164">
        <f t="shared" si="7"/>
        <v>0</v>
      </c>
      <c r="J43" s="162">
        <f t="shared" si="8"/>
        <v>0</v>
      </c>
      <c r="K43" s="1">
        <f t="shared" si="9"/>
        <v>0</v>
      </c>
      <c r="L43" s="1">
        <f t="shared" si="10"/>
        <v>0</v>
      </c>
      <c r="M43" s="1">
        <f t="shared" si="11"/>
        <v>0</v>
      </c>
      <c r="N43" s="1">
        <v>0</v>
      </c>
      <c r="O43" s="1"/>
      <c r="P43" s="161">
        <v>3.3E-4</v>
      </c>
      <c r="Q43" s="157"/>
      <c r="R43" s="157">
        <v>3.3E-4</v>
      </c>
      <c r="S43" s="147">
        <f>ROUND(F43*(P43),3)</f>
        <v>1E-3</v>
      </c>
      <c r="V43" s="161"/>
      <c r="Z43">
        <f t="shared" si="13"/>
        <v>0</v>
      </c>
    </row>
    <row r="44" spans="1:26" ht="25.15" customHeight="1" x14ac:dyDescent="0.75">
      <c r="A44" s="165"/>
      <c r="B44" s="162" t="s">
        <v>373</v>
      </c>
      <c r="C44" s="166" t="s">
        <v>484</v>
      </c>
      <c r="D44" s="162" t="s">
        <v>485</v>
      </c>
      <c r="E44" s="162" t="s">
        <v>146</v>
      </c>
      <c r="F44" s="163">
        <v>4</v>
      </c>
      <c r="G44" s="164">
        <v>0</v>
      </c>
      <c r="H44" s="164">
        <v>0</v>
      </c>
      <c r="I44" s="164">
        <f t="shared" si="7"/>
        <v>0</v>
      </c>
      <c r="J44" s="162">
        <f t="shared" si="8"/>
        <v>0</v>
      </c>
      <c r="K44" s="1">
        <f t="shared" si="9"/>
        <v>0</v>
      </c>
      <c r="L44" s="1">
        <f t="shared" si="10"/>
        <v>0</v>
      </c>
      <c r="M44" s="1">
        <f t="shared" si="11"/>
        <v>0</v>
      </c>
      <c r="N44" s="1">
        <v>0</v>
      </c>
      <c r="O44" s="1"/>
      <c r="P44" s="161">
        <v>5.5000000000000003E-4</v>
      </c>
      <c r="Q44" s="157"/>
      <c r="R44" s="157">
        <v>5.5000000000000003E-4</v>
      </c>
      <c r="S44" s="147">
        <f>ROUND(F44*(P44),3)</f>
        <v>2E-3</v>
      </c>
      <c r="V44" s="161"/>
      <c r="Z44">
        <f t="shared" si="13"/>
        <v>0</v>
      </c>
    </row>
    <row r="45" spans="1:26" x14ac:dyDescent="0.75">
      <c r="A45" s="147"/>
      <c r="B45" s="147"/>
      <c r="C45" s="147"/>
      <c r="D45" s="147" t="s">
        <v>421</v>
      </c>
      <c r="E45" s="147"/>
      <c r="F45" s="161"/>
      <c r="G45" s="150">
        <f>ROUND((SUM(L24:L44))/1,2)</f>
        <v>0</v>
      </c>
      <c r="H45" s="150">
        <f>ROUND((SUM(M24:M44))/1,2)</f>
        <v>0</v>
      </c>
      <c r="I45" s="150">
        <f>ROUND((SUM(I24:I44))/1,2)</f>
        <v>0</v>
      </c>
      <c r="J45" s="147"/>
      <c r="K45" s="147"/>
      <c r="L45" s="147">
        <f>ROUND((SUM(L24:L44))/1,2)</f>
        <v>0</v>
      </c>
      <c r="M45" s="147">
        <f>ROUND((SUM(M24:M44))/1,2)</f>
        <v>0</v>
      </c>
      <c r="N45" s="147"/>
      <c r="O45" s="147"/>
      <c r="P45" s="167"/>
      <c r="Q45" s="147"/>
      <c r="R45" s="147"/>
      <c r="S45" s="167">
        <f>ROUND((SUM(S24:S44))/1,2)</f>
        <v>0.78</v>
      </c>
      <c r="T45" s="144"/>
      <c r="U45" s="144"/>
      <c r="V45" s="2">
        <f>ROUND((SUM(V24:V44))/1,2)</f>
        <v>0</v>
      </c>
      <c r="W45" s="144"/>
      <c r="X45" s="144"/>
      <c r="Y45" s="144"/>
      <c r="Z45" s="144"/>
    </row>
    <row r="46" spans="1:26" x14ac:dyDescent="0.75">
      <c r="A46" s="1"/>
      <c r="B46" s="1"/>
      <c r="C46" s="1"/>
      <c r="D46" s="1"/>
      <c r="E46" s="1"/>
      <c r="F46" s="157"/>
      <c r="G46" s="140"/>
      <c r="H46" s="140"/>
      <c r="I46" s="140"/>
      <c r="J46" s="1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 x14ac:dyDescent="0.75">
      <c r="A47" s="147"/>
      <c r="B47" s="147"/>
      <c r="C47" s="147"/>
      <c r="D47" s="147" t="s">
        <v>422</v>
      </c>
      <c r="E47" s="147"/>
      <c r="F47" s="161"/>
      <c r="G47" s="148"/>
      <c r="H47" s="148"/>
      <c r="I47" s="148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4"/>
      <c r="U47" s="144"/>
      <c r="V47" s="147"/>
      <c r="W47" s="144"/>
      <c r="X47" s="144"/>
      <c r="Y47" s="144"/>
      <c r="Z47" s="144"/>
    </row>
    <row r="48" spans="1:26" ht="35.15" customHeight="1" x14ac:dyDescent="0.75">
      <c r="A48" s="165"/>
      <c r="B48" s="162" t="s">
        <v>373</v>
      </c>
      <c r="C48" s="166" t="s">
        <v>486</v>
      </c>
      <c r="D48" s="189" t="s">
        <v>711</v>
      </c>
      <c r="E48" s="162" t="s">
        <v>407</v>
      </c>
      <c r="F48" s="163">
        <v>1</v>
      </c>
      <c r="G48" s="164">
        <v>0</v>
      </c>
      <c r="H48" s="164">
        <v>0</v>
      </c>
      <c r="I48" s="164">
        <f>ROUND(F48*(G48+H48),2)</f>
        <v>0</v>
      </c>
      <c r="J48" s="162">
        <f>ROUND(F48*(N48),2)</f>
        <v>0</v>
      </c>
      <c r="K48" s="1">
        <f>ROUND(F48*(O48),2)</f>
        <v>0</v>
      </c>
      <c r="L48" s="1">
        <f>ROUND(F48*(G48),2)</f>
        <v>0</v>
      </c>
      <c r="M48" s="1">
        <f>ROUND(F48*(H48),2)</f>
        <v>0</v>
      </c>
      <c r="N48" s="1">
        <v>0</v>
      </c>
      <c r="O48" s="1"/>
      <c r="P48" s="157"/>
      <c r="Q48" s="157"/>
      <c r="R48" s="157"/>
      <c r="S48" s="147"/>
      <c r="V48" s="161"/>
      <c r="Z48">
        <f>0.058844*POWER(I48,0.952797)</f>
        <v>0</v>
      </c>
    </row>
    <row r="49" spans="1:26" x14ac:dyDescent="0.75">
      <c r="A49" s="147"/>
      <c r="B49" s="147"/>
      <c r="C49" s="147"/>
      <c r="D49" s="147" t="s">
        <v>422</v>
      </c>
      <c r="E49" s="147"/>
      <c r="F49" s="161"/>
      <c r="G49" s="150">
        <f>ROUND((SUM(L47:L48))/1,2)</f>
        <v>0</v>
      </c>
      <c r="H49" s="150">
        <f>ROUND((SUM(M47:M48))/1,2)</f>
        <v>0</v>
      </c>
      <c r="I49" s="150">
        <f>ROUND((SUM(I47:I48))/1,2)</f>
        <v>0</v>
      </c>
      <c r="J49" s="147"/>
      <c r="K49" s="147"/>
      <c r="L49" s="147">
        <f>ROUND((SUM(L47:L48))/1,2)</f>
        <v>0</v>
      </c>
      <c r="M49" s="147">
        <f>ROUND((SUM(M47:M48))/1,2)</f>
        <v>0</v>
      </c>
      <c r="N49" s="147"/>
      <c r="O49" s="147"/>
      <c r="P49" s="167"/>
      <c r="Q49" s="147"/>
      <c r="R49" s="147"/>
      <c r="S49" s="167">
        <f>ROUND((SUM(S47:S48))/1,2)</f>
        <v>0</v>
      </c>
      <c r="T49" s="144"/>
      <c r="U49" s="144"/>
      <c r="V49" s="2">
        <f>ROUND((SUM(V47:V48))/1,2)</f>
        <v>0</v>
      </c>
      <c r="W49" s="144"/>
      <c r="X49" s="144"/>
      <c r="Y49" s="144"/>
      <c r="Z49" s="144"/>
    </row>
    <row r="50" spans="1:26" x14ac:dyDescent="0.75">
      <c r="A50" s="1"/>
      <c r="B50" s="1"/>
      <c r="C50" s="1"/>
      <c r="D50" s="1"/>
      <c r="E50" s="1"/>
      <c r="F50" s="157"/>
      <c r="G50" s="140"/>
      <c r="H50" s="140"/>
      <c r="I50" s="140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75">
      <c r="A51" s="147"/>
      <c r="B51" s="147"/>
      <c r="C51" s="147"/>
      <c r="D51" s="147" t="s">
        <v>423</v>
      </c>
      <c r="E51" s="147"/>
      <c r="F51" s="161"/>
      <c r="G51" s="148"/>
      <c r="H51" s="148"/>
      <c r="I51" s="148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4"/>
      <c r="U51" s="144"/>
      <c r="V51" s="147"/>
      <c r="W51" s="144"/>
      <c r="X51" s="144"/>
      <c r="Y51" s="144"/>
      <c r="Z51" s="144"/>
    </row>
    <row r="52" spans="1:26" ht="25.15" customHeight="1" x14ac:dyDescent="0.75">
      <c r="A52" s="165"/>
      <c r="B52" s="162" t="s">
        <v>373</v>
      </c>
      <c r="C52" s="166" t="s">
        <v>487</v>
      </c>
      <c r="D52" s="162" t="s">
        <v>488</v>
      </c>
      <c r="E52" s="162" t="s">
        <v>407</v>
      </c>
      <c r="F52" s="163">
        <v>2</v>
      </c>
      <c r="G52" s="164">
        <v>0</v>
      </c>
      <c r="H52" s="164">
        <v>0</v>
      </c>
      <c r="I52" s="164">
        <f>ROUND(F52*(G52+H52),2)</f>
        <v>0</v>
      </c>
      <c r="J52" s="162">
        <f>ROUND(F52*(N52),2)</f>
        <v>0</v>
      </c>
      <c r="K52" s="1">
        <f>ROUND(F52*(O52),2)</f>
        <v>0</v>
      </c>
      <c r="L52" s="1">
        <f>ROUND(F52*(G52),2)</f>
        <v>0</v>
      </c>
      <c r="M52" s="1">
        <f>ROUND(F52*(H52),2)</f>
        <v>0</v>
      </c>
      <c r="N52" s="1">
        <v>0</v>
      </c>
      <c r="O52" s="1"/>
      <c r="P52" s="157"/>
      <c r="Q52" s="157"/>
      <c r="R52" s="157"/>
      <c r="S52" s="147"/>
      <c r="V52" s="161"/>
      <c r="Z52">
        <f>0.058844*POWER(I52,0.952797)</f>
        <v>0</v>
      </c>
    </row>
    <row r="53" spans="1:26" ht="25.15" customHeight="1" x14ac:dyDescent="0.75">
      <c r="A53" s="165"/>
      <c r="B53" s="162" t="s">
        <v>133</v>
      </c>
      <c r="C53" s="166" t="s">
        <v>489</v>
      </c>
      <c r="D53" s="162" t="s">
        <v>490</v>
      </c>
      <c r="E53" s="162" t="s">
        <v>407</v>
      </c>
      <c r="F53" s="163">
        <v>2</v>
      </c>
      <c r="G53" s="164">
        <v>0</v>
      </c>
      <c r="H53" s="164">
        <v>0</v>
      </c>
      <c r="I53" s="164">
        <f>ROUND(F53*(G53+H53),2)</f>
        <v>0</v>
      </c>
      <c r="J53" s="162">
        <f>ROUND(F53*(N53),2)</f>
        <v>0</v>
      </c>
      <c r="K53" s="1">
        <f>ROUND(F53*(O53),2)</f>
        <v>0</v>
      </c>
      <c r="L53" s="1">
        <f>ROUND(F53*(G53),2)</f>
        <v>0</v>
      </c>
      <c r="M53" s="1">
        <f>ROUND(F53*(H53),2)</f>
        <v>0</v>
      </c>
      <c r="N53" s="1">
        <v>0</v>
      </c>
      <c r="O53" s="1"/>
      <c r="P53" s="157"/>
      <c r="Q53" s="157"/>
      <c r="R53" s="157"/>
      <c r="S53" s="147"/>
      <c r="V53" s="161"/>
      <c r="Z53">
        <f>0.058844*POWER(I53,0.952797)</f>
        <v>0</v>
      </c>
    </row>
    <row r="54" spans="1:26" x14ac:dyDescent="0.75">
      <c r="A54" s="147"/>
      <c r="B54" s="147"/>
      <c r="C54" s="147"/>
      <c r="D54" s="147" t="s">
        <v>423</v>
      </c>
      <c r="E54" s="147"/>
      <c r="F54" s="161"/>
      <c r="G54" s="150">
        <f>ROUND((SUM(L51:L53))/1,2)</f>
        <v>0</v>
      </c>
      <c r="H54" s="150">
        <f>ROUND((SUM(M51:M53))/1,2)</f>
        <v>0</v>
      </c>
      <c r="I54" s="150">
        <f>ROUND((SUM(I51:I53))/1,2)</f>
        <v>0</v>
      </c>
      <c r="J54" s="147"/>
      <c r="K54" s="147"/>
      <c r="L54" s="147">
        <f>ROUND((SUM(L51:L53))/1,2)</f>
        <v>0</v>
      </c>
      <c r="M54" s="147">
        <f>ROUND((SUM(M51:M53))/1,2)</f>
        <v>0</v>
      </c>
      <c r="N54" s="147"/>
      <c r="O54" s="147"/>
      <c r="P54" s="167"/>
      <c r="Q54" s="1"/>
      <c r="R54" s="1"/>
      <c r="S54" s="167">
        <f>ROUND((SUM(S51:S53))/1,2)</f>
        <v>0</v>
      </c>
      <c r="T54" s="168"/>
      <c r="U54" s="168"/>
      <c r="V54" s="2">
        <f>ROUND((SUM(V51:V53))/1,2)</f>
        <v>0</v>
      </c>
    </row>
    <row r="55" spans="1:26" x14ac:dyDescent="0.75">
      <c r="A55" s="1"/>
      <c r="B55" s="1"/>
      <c r="C55" s="1"/>
      <c r="D55" s="1"/>
      <c r="E55" s="1"/>
      <c r="F55" s="157"/>
      <c r="G55" s="140"/>
      <c r="H55" s="140"/>
      <c r="I55" s="140"/>
      <c r="J55" s="1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 x14ac:dyDescent="0.75">
      <c r="A56" s="147"/>
      <c r="B56" s="147"/>
      <c r="C56" s="147"/>
      <c r="D56" s="2" t="s">
        <v>76</v>
      </c>
      <c r="E56" s="147"/>
      <c r="F56" s="161"/>
      <c r="G56" s="150">
        <f>ROUND((SUM(L9:L55))/2,2)</f>
        <v>0</v>
      </c>
      <c r="H56" s="150">
        <f>ROUND((SUM(M9:M55))/2,2)</f>
        <v>0</v>
      </c>
      <c r="I56" s="150">
        <f>ROUND((SUM(I9:I55))/2,2)</f>
        <v>0</v>
      </c>
      <c r="J56" s="147"/>
      <c r="K56" s="147"/>
      <c r="L56" s="147">
        <f>ROUND((SUM(L9:L55))/2,2)</f>
        <v>0</v>
      </c>
      <c r="M56" s="147">
        <f>ROUND((SUM(M9:M55))/2,2)</f>
        <v>0</v>
      </c>
      <c r="N56" s="147"/>
      <c r="O56" s="147"/>
      <c r="P56" s="167"/>
      <c r="Q56" s="1"/>
      <c r="R56" s="1"/>
      <c r="S56" s="167">
        <f>ROUND((SUM(S9:S55))/2,2)</f>
        <v>1.08</v>
      </c>
      <c r="V56" s="2">
        <f>ROUND((SUM(V9:V55))/2,2)</f>
        <v>0</v>
      </c>
    </row>
    <row r="57" spans="1:26" x14ac:dyDescent="0.75">
      <c r="A57" s="169"/>
      <c r="B57" s="169"/>
      <c r="C57" s="169"/>
      <c r="D57" s="169" t="s">
        <v>89</v>
      </c>
      <c r="E57" s="169"/>
      <c r="F57" s="170"/>
      <c r="G57" s="171">
        <f>ROUND((SUM(L9:L56))/3,2)</f>
        <v>0</v>
      </c>
      <c r="H57" s="171">
        <f>ROUND((SUM(M9:M56))/3,2)</f>
        <v>0</v>
      </c>
      <c r="I57" s="171">
        <f>ROUND((SUM(I9:I56))/3,2)</f>
        <v>0</v>
      </c>
      <c r="J57" s="169"/>
      <c r="K57" s="169">
        <f>ROUND((SUM(K9:K56))/3,2)</f>
        <v>0</v>
      </c>
      <c r="L57" s="169">
        <f>ROUND((SUM(L9:L56))/3,2)</f>
        <v>0</v>
      </c>
      <c r="M57" s="169">
        <f>ROUND((SUM(M9:M56))/3,2)</f>
        <v>0</v>
      </c>
      <c r="N57" s="169"/>
      <c r="O57" s="169"/>
      <c r="P57" s="170"/>
      <c r="Q57" s="169"/>
      <c r="R57" s="169"/>
      <c r="S57" s="170">
        <f>ROUND((SUM(S9:S56))/3,2)</f>
        <v>1.08</v>
      </c>
      <c r="T57" s="172"/>
      <c r="U57" s="172"/>
      <c r="V57" s="169">
        <f>ROUND((SUM(V9:V56))/3,2)</f>
        <v>0</v>
      </c>
      <c r="Z57">
        <f>(SUM(Z9:Z56))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Adaptácia objektu Bottová , s. č. 651, 054 01 Levoča / ZTI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41"/>
  <sheetViews>
    <sheetView topLeftCell="A4" workbookViewId="0">
      <selection activeCell="J5" sqref="J5"/>
    </sheetView>
  </sheetViews>
  <sheetFormatPr defaultColWidth="0" defaultRowHeight="14.75" x14ac:dyDescent="0.75"/>
  <cols>
    <col min="1" max="1" width="1.7265625" customWidth="1"/>
    <col min="2" max="2" width="3.7265625" customWidth="1"/>
    <col min="3" max="3" width="4.7265625" customWidth="1"/>
    <col min="4" max="6" width="10.7265625" customWidth="1"/>
    <col min="7" max="7" width="3.7265625" customWidth="1"/>
    <col min="8" max="8" width="19.7265625" customWidth="1"/>
    <col min="9" max="10" width="10.7265625" customWidth="1"/>
    <col min="11" max="26" width="0" hidden="1" customWidth="1"/>
    <col min="27" max="27" width="9.1328125" customWidth="1"/>
    <col min="28" max="16384" width="9.1328125" hidden="1"/>
  </cols>
  <sheetData>
    <row r="1" spans="1:23" ht="28.15" customHeight="1" thickBot="1" x14ac:dyDescent="0.9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75">
      <c r="A2" s="11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75">
      <c r="A3" s="11"/>
      <c r="B3" s="34" t="s">
        <v>491</v>
      </c>
      <c r="C3" s="35"/>
      <c r="D3" s="36"/>
      <c r="E3" s="36"/>
      <c r="F3" s="36"/>
      <c r="G3" s="16"/>
      <c r="H3" s="16"/>
      <c r="I3" s="37" t="s">
        <v>19</v>
      </c>
      <c r="J3" s="30"/>
    </row>
    <row r="4" spans="1:23" ht="18" customHeight="1" x14ac:dyDescent="0.75">
      <c r="A4" s="11"/>
      <c r="B4" s="22"/>
      <c r="C4" s="19"/>
      <c r="D4" s="16"/>
      <c r="E4" s="16"/>
      <c r="F4" s="16"/>
      <c r="G4" s="16"/>
      <c r="H4" s="16"/>
      <c r="I4" s="37" t="s">
        <v>21</v>
      </c>
      <c r="J4" s="30"/>
    </row>
    <row r="5" spans="1:23" ht="18" customHeight="1" thickBot="1" x14ac:dyDescent="0.9">
      <c r="A5" s="11"/>
      <c r="B5" s="38" t="s">
        <v>22</v>
      </c>
      <c r="C5" s="19"/>
      <c r="D5" s="16"/>
      <c r="E5" s="16"/>
      <c r="F5" s="39" t="s">
        <v>23</v>
      </c>
      <c r="G5" s="16"/>
      <c r="H5" s="16"/>
      <c r="I5" s="37" t="s">
        <v>24</v>
      </c>
      <c r="J5" s="191">
        <v>43964</v>
      </c>
    </row>
    <row r="6" spans="1:23" ht="25.15" customHeight="1" thickTop="1" x14ac:dyDescent="0.75">
      <c r="A6" s="11"/>
      <c r="B6" s="196" t="s">
        <v>25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75">
      <c r="A7" s="11"/>
      <c r="B7" s="48" t="s">
        <v>28</v>
      </c>
      <c r="C7" s="41"/>
      <c r="D7" s="17"/>
      <c r="E7" s="17"/>
      <c r="F7" s="17"/>
      <c r="G7" s="49" t="s">
        <v>29</v>
      </c>
      <c r="H7" s="17"/>
      <c r="I7" s="28"/>
      <c r="J7" s="42"/>
    </row>
    <row r="8" spans="1:23" ht="20.149999999999999" customHeight="1" x14ac:dyDescent="0.75">
      <c r="A8" s="11"/>
      <c r="B8" s="199" t="s">
        <v>26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75">
      <c r="A9" s="11"/>
      <c r="B9" s="38" t="s">
        <v>28</v>
      </c>
      <c r="C9" s="19"/>
      <c r="D9" s="16"/>
      <c r="E9" s="16"/>
      <c r="F9" s="16"/>
      <c r="G9" s="39" t="s">
        <v>29</v>
      </c>
      <c r="H9" s="16"/>
      <c r="I9" s="27"/>
      <c r="J9" s="30"/>
    </row>
    <row r="10" spans="1:23" ht="20.149999999999999" customHeight="1" x14ac:dyDescent="0.75">
      <c r="A10" s="11"/>
      <c r="B10" s="199" t="s">
        <v>27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9">
      <c r="A11" s="11"/>
      <c r="B11" s="38" t="s">
        <v>28</v>
      </c>
      <c r="C11" s="19"/>
      <c r="D11" s="16"/>
      <c r="E11" s="16"/>
      <c r="F11" s="16"/>
      <c r="G11" s="39" t="s">
        <v>29</v>
      </c>
      <c r="H11" s="16"/>
      <c r="I11" s="27"/>
      <c r="J11" s="30"/>
    </row>
    <row r="12" spans="1:23" ht="18" customHeight="1" thickTop="1" x14ac:dyDescent="0.75">
      <c r="A12" s="11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75">
      <c r="A13" s="11"/>
      <c r="B13" s="40"/>
      <c r="C13" s="41"/>
      <c r="D13" s="17"/>
      <c r="E13" s="17"/>
      <c r="F13" s="17"/>
      <c r="G13" s="17"/>
      <c r="H13" s="17"/>
      <c r="I13" s="28"/>
      <c r="J13" s="42"/>
    </row>
    <row r="14" spans="1:23" ht="18" customHeight="1" thickBot="1" x14ac:dyDescent="0.9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75">
      <c r="A15" s="11"/>
      <c r="B15" s="82" t="s">
        <v>30</v>
      </c>
      <c r="C15" s="83" t="s">
        <v>6</v>
      </c>
      <c r="D15" s="83" t="s">
        <v>59</v>
      </c>
      <c r="E15" s="84" t="s">
        <v>60</v>
      </c>
      <c r="F15" s="97" t="s">
        <v>61</v>
      </c>
      <c r="G15" s="50" t="s">
        <v>35</v>
      </c>
      <c r="H15" s="53" t="s">
        <v>36</v>
      </c>
      <c r="I15" s="26"/>
      <c r="J15" s="47"/>
    </row>
    <row r="16" spans="1:23" ht="18" customHeight="1" x14ac:dyDescent="0.75">
      <c r="A16" s="11"/>
      <c r="B16" s="85">
        <v>1</v>
      </c>
      <c r="C16" s="86" t="s">
        <v>31</v>
      </c>
      <c r="D16" s="87"/>
      <c r="E16" s="88"/>
      <c r="F16" s="98"/>
      <c r="G16" s="51">
        <v>6</v>
      </c>
      <c r="H16" s="107" t="s">
        <v>37</v>
      </c>
      <c r="I16" s="118"/>
      <c r="J16" s="110">
        <v>0</v>
      </c>
    </row>
    <row r="17" spans="1:26" ht="18" customHeight="1" x14ac:dyDescent="0.75">
      <c r="A17" s="11"/>
      <c r="B17" s="58">
        <v>2</v>
      </c>
      <c r="C17" s="62" t="s">
        <v>32</v>
      </c>
      <c r="D17" s="69">
        <f>'Rekap 6161'!B16</f>
        <v>0</v>
      </c>
      <c r="E17" s="67">
        <f>'Rekap 6161'!C16</f>
        <v>0</v>
      </c>
      <c r="F17" s="72">
        <f>'Rekap 6161'!D16</f>
        <v>0</v>
      </c>
      <c r="G17" s="52">
        <v>7</v>
      </c>
      <c r="H17" s="108" t="s">
        <v>38</v>
      </c>
      <c r="I17" s="118"/>
      <c r="J17" s="111">
        <f>'SO 6161'!Z76</f>
        <v>0</v>
      </c>
    </row>
    <row r="18" spans="1:26" ht="18" customHeight="1" x14ac:dyDescent="0.75">
      <c r="A18" s="11"/>
      <c r="B18" s="59">
        <v>3</v>
      </c>
      <c r="C18" s="63" t="s">
        <v>33</v>
      </c>
      <c r="D18" s="70">
        <f>'Rekap 6161'!B20</f>
        <v>0</v>
      </c>
      <c r="E18" s="68">
        <f>'Rekap 6161'!C20</f>
        <v>0</v>
      </c>
      <c r="F18" s="73">
        <f>'Rekap 6161'!D20</f>
        <v>0</v>
      </c>
      <c r="G18" s="52">
        <v>8</v>
      </c>
      <c r="H18" s="108" t="s">
        <v>39</v>
      </c>
      <c r="I18" s="118"/>
      <c r="J18" s="111">
        <v>0</v>
      </c>
    </row>
    <row r="19" spans="1:26" ht="18" customHeight="1" x14ac:dyDescent="0.75">
      <c r="A19" s="11"/>
      <c r="B19" s="59">
        <v>4</v>
      </c>
      <c r="C19" s="64"/>
      <c r="D19" s="70"/>
      <c r="E19" s="68"/>
      <c r="F19" s="73"/>
      <c r="G19" s="52">
        <v>9</v>
      </c>
      <c r="H19" s="116"/>
      <c r="I19" s="118"/>
      <c r="J19" s="117"/>
    </row>
    <row r="20" spans="1:26" ht="18" customHeight="1" thickBot="1" x14ac:dyDescent="0.9">
      <c r="A20" s="11"/>
      <c r="B20" s="59">
        <v>5</v>
      </c>
      <c r="C20" s="65" t="s">
        <v>34</v>
      </c>
      <c r="D20" s="71"/>
      <c r="E20" s="92"/>
      <c r="F20" s="99">
        <f>SUM(F16:F19)</f>
        <v>0</v>
      </c>
      <c r="G20" s="52">
        <v>10</v>
      </c>
      <c r="H20" s="108" t="s">
        <v>34</v>
      </c>
      <c r="I20" s="120"/>
      <c r="J20" s="91">
        <f>SUM(J16:J19)</f>
        <v>0</v>
      </c>
    </row>
    <row r="21" spans="1:26" ht="18" customHeight="1" thickTop="1" x14ac:dyDescent="0.75">
      <c r="A21" s="11"/>
      <c r="B21" s="56" t="s">
        <v>47</v>
      </c>
      <c r="C21" s="60" t="s">
        <v>7</v>
      </c>
      <c r="D21" s="66"/>
      <c r="E21" s="18"/>
      <c r="F21" s="90"/>
      <c r="G21" s="56" t="s">
        <v>55</v>
      </c>
      <c r="H21" s="53" t="s">
        <v>7</v>
      </c>
      <c r="I21" s="28"/>
      <c r="J21" s="121"/>
    </row>
    <row r="22" spans="1:26" ht="18" customHeight="1" x14ac:dyDescent="0.75">
      <c r="A22" s="11"/>
      <c r="B22" s="51">
        <v>11</v>
      </c>
      <c r="C22" s="54" t="s">
        <v>48</v>
      </c>
      <c r="D22" s="78"/>
      <c r="E22" s="80" t="s">
        <v>51</v>
      </c>
      <c r="F22" s="72">
        <f>((F16*U22*1)+(F17*V22*1)+(F18*W22*1))/100</f>
        <v>0</v>
      </c>
      <c r="G22" s="51">
        <v>16</v>
      </c>
      <c r="H22" s="107" t="s">
        <v>56</v>
      </c>
      <c r="I22" s="119" t="s">
        <v>53</v>
      </c>
      <c r="J22" s="110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75">
      <c r="A23" s="11"/>
      <c r="B23" s="52">
        <v>12</v>
      </c>
      <c r="C23" s="55" t="s">
        <v>49</v>
      </c>
      <c r="D23" s="57"/>
      <c r="E23" s="80" t="s">
        <v>52</v>
      </c>
      <c r="F23" s="73">
        <f>((F16*U23*0)+(F17*V23*0)+(F18*W23*0))/100</f>
        <v>0</v>
      </c>
      <c r="G23" s="52">
        <v>17</v>
      </c>
      <c r="H23" s="108" t="s">
        <v>57</v>
      </c>
      <c r="I23" s="119" t="s">
        <v>53</v>
      </c>
      <c r="J23" s="111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75">
      <c r="A24" s="11"/>
      <c r="B24" s="52">
        <v>13</v>
      </c>
      <c r="C24" s="55" t="s">
        <v>50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8" t="s">
        <v>58</v>
      </c>
      <c r="I24" s="119" t="s">
        <v>54</v>
      </c>
      <c r="J24" s="111">
        <f>((F16*X24*2.1)+(F17*Y24*2.1)+(F18*Z24*2.1))/100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75">
      <c r="A25" s="11"/>
      <c r="B25" s="52">
        <v>14</v>
      </c>
      <c r="C25" s="19"/>
      <c r="D25" s="57"/>
      <c r="E25" s="81"/>
      <c r="F25" s="79"/>
      <c r="G25" s="52">
        <v>19</v>
      </c>
      <c r="H25" s="116"/>
      <c r="I25" s="118"/>
      <c r="J25" s="117"/>
    </row>
    <row r="26" spans="1:26" ht="18" customHeight="1" thickBot="1" x14ac:dyDescent="0.9">
      <c r="A26" s="11"/>
      <c r="B26" s="52">
        <v>15</v>
      </c>
      <c r="C26" s="55"/>
      <c r="D26" s="57"/>
      <c r="E26" s="57"/>
      <c r="F26" s="100"/>
      <c r="G26" s="52">
        <v>20</v>
      </c>
      <c r="H26" s="108" t="s">
        <v>34</v>
      </c>
      <c r="I26" s="120"/>
      <c r="J26" s="91">
        <f>SUM(J22:J25)+SUM(F22:F25)</f>
        <v>0</v>
      </c>
    </row>
    <row r="27" spans="1:26" ht="18" customHeight="1" thickTop="1" x14ac:dyDescent="0.75">
      <c r="A27" s="11"/>
      <c r="B27" s="93"/>
      <c r="C27" s="132" t="s">
        <v>64</v>
      </c>
      <c r="D27" s="125"/>
      <c r="E27" s="94"/>
      <c r="F27" s="29"/>
      <c r="G27" s="101" t="s">
        <v>40</v>
      </c>
      <c r="H27" s="96" t="s">
        <v>41</v>
      </c>
      <c r="I27" s="28"/>
      <c r="J27" s="31"/>
    </row>
    <row r="28" spans="1:26" ht="18" customHeight="1" x14ac:dyDescent="0.75">
      <c r="A28" s="11"/>
      <c r="B28" s="25"/>
      <c r="C28" s="123"/>
      <c r="D28" s="126"/>
      <c r="E28" s="21"/>
      <c r="F28" s="11"/>
      <c r="G28" s="102">
        <v>21</v>
      </c>
      <c r="H28" s="106" t="s">
        <v>42</v>
      </c>
      <c r="I28" s="113"/>
      <c r="J28" s="89">
        <f>F20+J20+F26+J26</f>
        <v>0</v>
      </c>
    </row>
    <row r="29" spans="1:26" ht="18" customHeight="1" x14ac:dyDescent="0.75">
      <c r="A29" s="11"/>
      <c r="B29" s="74"/>
      <c r="C29" s="124"/>
      <c r="D29" s="127"/>
      <c r="E29" s="21"/>
      <c r="F29" s="11"/>
      <c r="G29" s="51">
        <v>22</v>
      </c>
      <c r="H29" s="107" t="s">
        <v>43</v>
      </c>
      <c r="I29" s="114">
        <f>J28-SUM('SO 6161'!K9:'SO 6161'!K75)</f>
        <v>0</v>
      </c>
      <c r="J29" s="110">
        <f>ROUND(((ROUND(I29,2)*20)*1/100),2)</f>
        <v>0</v>
      </c>
    </row>
    <row r="30" spans="1:26" ht="18" customHeight="1" x14ac:dyDescent="0.75">
      <c r="A30" s="11"/>
      <c r="B30" s="22"/>
      <c r="C30" s="116"/>
      <c r="D30" s="118"/>
      <c r="E30" s="21"/>
      <c r="F30" s="11"/>
      <c r="G30" s="52">
        <v>23</v>
      </c>
      <c r="H30" s="108" t="s">
        <v>44</v>
      </c>
      <c r="I30" s="80">
        <f>SUM('SO 6161'!K9:'SO 6161'!K75)</f>
        <v>0</v>
      </c>
      <c r="J30" s="111">
        <f>ROUND(((ROUND(I30,2)*0)/100),2)</f>
        <v>0</v>
      </c>
    </row>
    <row r="31" spans="1:26" ht="18" customHeight="1" x14ac:dyDescent="0.75">
      <c r="A31" s="11"/>
      <c r="B31" s="23"/>
      <c r="C31" s="128"/>
      <c r="D31" s="129"/>
      <c r="E31" s="21"/>
      <c r="F31" s="11"/>
      <c r="G31" s="102">
        <v>24</v>
      </c>
      <c r="H31" s="106" t="s">
        <v>45</v>
      </c>
      <c r="I31" s="105"/>
      <c r="J31" s="122">
        <f>SUM(J28:J30)</f>
        <v>0</v>
      </c>
    </row>
    <row r="32" spans="1:26" ht="18" customHeight="1" thickBot="1" x14ac:dyDescent="0.9">
      <c r="A32" s="11"/>
      <c r="B32" s="40"/>
      <c r="C32" s="109"/>
      <c r="D32" s="115"/>
      <c r="E32" s="75"/>
      <c r="F32" s="76"/>
      <c r="G32" s="51" t="s">
        <v>46</v>
      </c>
      <c r="H32" s="109"/>
      <c r="I32" s="115"/>
      <c r="J32" s="112"/>
    </row>
    <row r="33" spans="1:10" ht="18" customHeight="1" thickTop="1" x14ac:dyDescent="0.75">
      <c r="A33" s="11"/>
      <c r="B33" s="93"/>
      <c r="C33" s="94"/>
      <c r="D33" s="130" t="s">
        <v>62</v>
      </c>
      <c r="E33" s="15"/>
      <c r="F33" s="95"/>
      <c r="G33" s="103">
        <v>26</v>
      </c>
      <c r="H33" s="131" t="s">
        <v>63</v>
      </c>
      <c r="I33" s="29"/>
      <c r="J33" s="104"/>
    </row>
    <row r="34" spans="1:10" ht="18" customHeight="1" x14ac:dyDescent="0.7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7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7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7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7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7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9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5" thickTop="1" x14ac:dyDescent="0.7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00"/>
  <sheetViews>
    <sheetView workbookViewId="0">
      <selection activeCell="D29" sqref="D29"/>
    </sheetView>
  </sheetViews>
  <sheetFormatPr defaultColWidth="0" defaultRowHeight="14.75" x14ac:dyDescent="0.75"/>
  <cols>
    <col min="1" max="1" width="40.7265625" customWidth="1"/>
    <col min="2" max="4" width="12.7265625" customWidth="1"/>
    <col min="5" max="6" width="15.7265625" customWidth="1"/>
    <col min="7" max="7" width="3.7265625" customWidth="1"/>
    <col min="8" max="9" width="9.1328125" hidden="1" customWidth="1"/>
    <col min="10" max="26" width="0" hidden="1" customWidth="1"/>
    <col min="27" max="16384" width="9.1328125" hidden="1"/>
  </cols>
  <sheetData>
    <row r="1" spans="1:26" ht="35.15" customHeight="1" x14ac:dyDescent="0.75">
      <c r="A1" s="205" t="s">
        <v>25</v>
      </c>
      <c r="B1" s="206"/>
      <c r="C1" s="206"/>
      <c r="D1" s="207"/>
      <c r="E1" s="135" t="s">
        <v>23</v>
      </c>
      <c r="F1" s="134"/>
      <c r="W1">
        <v>30.126000000000001</v>
      </c>
    </row>
    <row r="2" spans="1:26" ht="20.149999999999999" customHeight="1" x14ac:dyDescent="0.75">
      <c r="A2" s="205" t="s">
        <v>26</v>
      </c>
      <c r="B2" s="206"/>
      <c r="C2" s="206"/>
      <c r="D2" s="207"/>
      <c r="E2" s="135" t="s">
        <v>21</v>
      </c>
      <c r="F2" s="134"/>
    </row>
    <row r="3" spans="1:26" ht="20.149999999999999" customHeight="1" x14ac:dyDescent="0.75">
      <c r="A3" s="205" t="s">
        <v>27</v>
      </c>
      <c r="B3" s="206"/>
      <c r="C3" s="206"/>
      <c r="D3" s="207"/>
      <c r="E3" s="135" t="s">
        <v>743</v>
      </c>
      <c r="F3" s="134"/>
    </row>
    <row r="4" spans="1:26" x14ac:dyDescent="0.75">
      <c r="A4" s="136" t="s">
        <v>1</v>
      </c>
      <c r="B4" s="133"/>
      <c r="C4" s="133"/>
      <c r="D4" s="133"/>
      <c r="E4" s="133"/>
      <c r="F4" s="133"/>
    </row>
    <row r="5" spans="1:26" x14ac:dyDescent="0.75">
      <c r="A5" s="136" t="s">
        <v>491</v>
      </c>
      <c r="B5" s="133"/>
      <c r="C5" s="133"/>
      <c r="D5" s="133"/>
      <c r="E5" s="133"/>
      <c r="F5" s="133"/>
    </row>
    <row r="6" spans="1:26" x14ac:dyDescent="0.75">
      <c r="A6" s="133"/>
      <c r="B6" s="133"/>
      <c r="C6" s="133"/>
      <c r="D6" s="133"/>
      <c r="E6" s="133"/>
      <c r="F6" s="133"/>
    </row>
    <row r="7" spans="1:26" x14ac:dyDescent="0.75">
      <c r="A7" s="133"/>
      <c r="B7" s="133"/>
      <c r="C7" s="133"/>
      <c r="D7" s="133"/>
      <c r="E7" s="133"/>
      <c r="F7" s="133"/>
    </row>
    <row r="8" spans="1:26" x14ac:dyDescent="0.75">
      <c r="A8" s="137" t="s">
        <v>68</v>
      </c>
      <c r="B8" s="133"/>
      <c r="C8" s="133"/>
      <c r="D8" s="133"/>
      <c r="E8" s="133"/>
      <c r="F8" s="133"/>
    </row>
    <row r="9" spans="1:26" x14ac:dyDescent="0.75">
      <c r="A9" s="138" t="s">
        <v>65</v>
      </c>
      <c r="B9" s="138" t="s">
        <v>59</v>
      </c>
      <c r="C9" s="138" t="s">
        <v>60</v>
      </c>
      <c r="D9" s="138" t="s">
        <v>34</v>
      </c>
      <c r="E9" s="138" t="s">
        <v>66</v>
      </c>
      <c r="F9" s="138" t="s">
        <v>67</v>
      </c>
    </row>
    <row r="10" spans="1:26" x14ac:dyDescent="0.75">
      <c r="A10" s="145" t="s">
        <v>76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75">
      <c r="A11" s="147" t="s">
        <v>492</v>
      </c>
      <c r="B11" s="148">
        <f>'SO 6161'!L14</f>
        <v>0</v>
      </c>
      <c r="C11" s="148">
        <f>'SO 6161'!M14</f>
        <v>0</v>
      </c>
      <c r="D11" s="148">
        <f>'SO 6161'!I14</f>
        <v>0</v>
      </c>
      <c r="E11" s="149">
        <f>'SO 6161'!S14</f>
        <v>0.09</v>
      </c>
      <c r="F11" s="149">
        <f>'SO 6161'!V14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75">
      <c r="A12" s="147" t="s">
        <v>493</v>
      </c>
      <c r="B12" s="148">
        <f>'SO 6161'!L27</f>
        <v>0</v>
      </c>
      <c r="C12" s="148">
        <f>'SO 6161'!M27</f>
        <v>0</v>
      </c>
      <c r="D12" s="148">
        <f>'SO 6161'!I27</f>
        <v>0</v>
      </c>
      <c r="E12" s="149">
        <f>'SO 6161'!S27</f>
        <v>0.11</v>
      </c>
      <c r="F12" s="149">
        <f>'SO 6161'!V27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x14ac:dyDescent="0.75">
      <c r="A13" s="147" t="s">
        <v>494</v>
      </c>
      <c r="B13" s="148">
        <f>'SO 6161'!L35</f>
        <v>0</v>
      </c>
      <c r="C13" s="148">
        <f>'SO 6161'!M35</f>
        <v>0</v>
      </c>
      <c r="D13" s="148">
        <f>'SO 6161'!I35</f>
        <v>0</v>
      </c>
      <c r="E13" s="149">
        <f>'SO 6161'!S35</f>
        <v>0.02</v>
      </c>
      <c r="F13" s="149">
        <f>'SO 6161'!V35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x14ac:dyDescent="0.75">
      <c r="A14" s="147" t="s">
        <v>495</v>
      </c>
      <c r="B14" s="148">
        <f>'SO 6161'!L47</f>
        <v>0</v>
      </c>
      <c r="C14" s="148">
        <f>'SO 6161'!M47</f>
        <v>0</v>
      </c>
      <c r="D14" s="148">
        <f>'SO 6161'!I47</f>
        <v>0</v>
      </c>
      <c r="E14" s="149">
        <f>'SO 6161'!S47</f>
        <v>0</v>
      </c>
      <c r="F14" s="149">
        <f>'SO 6161'!V47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x14ac:dyDescent="0.75">
      <c r="A15" s="147" t="s">
        <v>496</v>
      </c>
      <c r="B15" s="148">
        <f>'SO 6161'!L65</f>
        <v>0</v>
      </c>
      <c r="C15" s="148">
        <f>'SO 6161'!M65</f>
        <v>0</v>
      </c>
      <c r="D15" s="148">
        <f>'SO 6161'!I65</f>
        <v>0</v>
      </c>
      <c r="E15" s="149">
        <f>'SO 6161'!S65</f>
        <v>0</v>
      </c>
      <c r="F15" s="149">
        <f>'SO 6161'!V65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x14ac:dyDescent="0.75">
      <c r="A16" s="2" t="s">
        <v>76</v>
      </c>
      <c r="B16" s="150">
        <f>'SO 6161'!L67</f>
        <v>0</v>
      </c>
      <c r="C16" s="150">
        <f>'SO 6161'!M67</f>
        <v>0</v>
      </c>
      <c r="D16" s="150">
        <f>'SO 6161'!I67</f>
        <v>0</v>
      </c>
      <c r="E16" s="151">
        <f>'SO 6161'!S67</f>
        <v>0.22</v>
      </c>
      <c r="F16" s="151">
        <f>'SO 6161'!V67</f>
        <v>0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x14ac:dyDescent="0.75">
      <c r="A17" s="1"/>
      <c r="B17" s="140"/>
      <c r="C17" s="140"/>
      <c r="D17" s="140"/>
      <c r="E17" s="139"/>
      <c r="F17" s="139"/>
    </row>
    <row r="18" spans="1:26" x14ac:dyDescent="0.75">
      <c r="A18" s="2" t="s">
        <v>402</v>
      </c>
      <c r="B18" s="150"/>
      <c r="C18" s="148"/>
      <c r="D18" s="148"/>
      <c r="E18" s="149"/>
      <c r="F18" s="149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x14ac:dyDescent="0.75">
      <c r="A19" s="147" t="s">
        <v>497</v>
      </c>
      <c r="B19" s="148">
        <f>'SO 6161'!L73</f>
        <v>0</v>
      </c>
      <c r="C19" s="148">
        <f>'SO 6161'!M73</f>
        <v>0</v>
      </c>
      <c r="D19" s="148">
        <f>'SO 6161'!I73</f>
        <v>0</v>
      </c>
      <c r="E19" s="149">
        <f>'SO 6161'!S73</f>
        <v>0</v>
      </c>
      <c r="F19" s="149">
        <f>'SO 6161'!V73</f>
        <v>0</v>
      </c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x14ac:dyDescent="0.75">
      <c r="A20" s="2" t="s">
        <v>402</v>
      </c>
      <c r="B20" s="150">
        <f>'SO 6161'!L75</f>
        <v>0</v>
      </c>
      <c r="C20" s="150">
        <f>'SO 6161'!M75</f>
        <v>0</v>
      </c>
      <c r="D20" s="150">
        <f>'SO 6161'!I75</f>
        <v>0</v>
      </c>
      <c r="E20" s="151">
        <f>'SO 6161'!S75</f>
        <v>0</v>
      </c>
      <c r="F20" s="151">
        <f>'SO 6161'!V75</f>
        <v>0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x14ac:dyDescent="0.75">
      <c r="A21" s="1"/>
      <c r="B21" s="140"/>
      <c r="C21" s="140"/>
      <c r="D21" s="140"/>
      <c r="E21" s="139"/>
      <c r="F21" s="139"/>
    </row>
    <row r="22" spans="1:26" x14ac:dyDescent="0.75">
      <c r="A22" s="2" t="s">
        <v>89</v>
      </c>
      <c r="B22" s="150">
        <f>'SO 6161'!L76</f>
        <v>0</v>
      </c>
      <c r="C22" s="150">
        <f>'SO 6161'!M76</f>
        <v>0</v>
      </c>
      <c r="D22" s="150">
        <f>'SO 6161'!I76</f>
        <v>0</v>
      </c>
      <c r="E22" s="151">
        <f>'SO 6161'!S76</f>
        <v>0.22</v>
      </c>
      <c r="F22" s="151">
        <f>'SO 6161'!V76</f>
        <v>0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x14ac:dyDescent="0.75">
      <c r="A23" s="1"/>
      <c r="B23" s="140"/>
      <c r="C23" s="140"/>
      <c r="D23" s="140"/>
      <c r="E23" s="139"/>
      <c r="F23" s="139"/>
    </row>
    <row r="24" spans="1:26" x14ac:dyDescent="0.75">
      <c r="A24" s="1"/>
      <c r="B24" s="140"/>
      <c r="C24" s="140"/>
      <c r="D24" s="140"/>
      <c r="E24" s="139"/>
      <c r="F24" s="139"/>
    </row>
    <row r="25" spans="1:26" x14ac:dyDescent="0.75">
      <c r="A25" s="1"/>
      <c r="B25" s="140"/>
      <c r="C25" s="140"/>
      <c r="D25" s="140"/>
      <c r="E25" s="139"/>
      <c r="F25" s="139"/>
    </row>
    <row r="26" spans="1:26" x14ac:dyDescent="0.75">
      <c r="A26" s="1"/>
      <c r="B26" s="140"/>
      <c r="C26" s="140"/>
      <c r="D26" s="140"/>
      <c r="E26" s="139"/>
      <c r="F26" s="139"/>
    </row>
    <row r="27" spans="1:26" x14ac:dyDescent="0.75">
      <c r="A27" s="1"/>
      <c r="B27" s="140"/>
      <c r="C27" s="140"/>
      <c r="D27" s="140"/>
      <c r="E27" s="139"/>
      <c r="F27" s="139"/>
    </row>
    <row r="28" spans="1:26" x14ac:dyDescent="0.75">
      <c r="A28" s="1"/>
      <c r="B28" s="140"/>
      <c r="C28" s="140"/>
      <c r="D28" s="140"/>
      <c r="E28" s="139"/>
      <c r="F28" s="139"/>
    </row>
    <row r="29" spans="1:26" x14ac:dyDescent="0.75">
      <c r="A29" s="1"/>
      <c r="B29" s="140"/>
      <c r="C29" s="140"/>
      <c r="D29" s="140"/>
      <c r="E29" s="139"/>
      <c r="F29" s="139"/>
    </row>
    <row r="30" spans="1:26" x14ac:dyDescent="0.75">
      <c r="A30" s="1"/>
      <c r="B30" s="140"/>
      <c r="C30" s="140"/>
      <c r="D30" s="140"/>
      <c r="E30" s="139"/>
      <c r="F30" s="139"/>
    </row>
    <row r="31" spans="1:26" x14ac:dyDescent="0.75">
      <c r="A31" s="1"/>
      <c r="B31" s="140"/>
      <c r="C31" s="140"/>
      <c r="D31" s="140"/>
      <c r="E31" s="139"/>
      <c r="F31" s="139"/>
    </row>
    <row r="32" spans="1:26" x14ac:dyDescent="0.75">
      <c r="A32" s="1"/>
      <c r="B32" s="140"/>
      <c r="C32" s="140"/>
      <c r="D32" s="140"/>
      <c r="E32" s="139"/>
      <c r="F32" s="139"/>
    </row>
    <row r="33" spans="1:6" x14ac:dyDescent="0.75">
      <c r="A33" s="1"/>
      <c r="B33" s="140"/>
      <c r="C33" s="140"/>
      <c r="D33" s="140"/>
      <c r="E33" s="139"/>
      <c r="F33" s="139"/>
    </row>
    <row r="34" spans="1:6" x14ac:dyDescent="0.75">
      <c r="A34" s="1"/>
      <c r="B34" s="140"/>
      <c r="C34" s="140"/>
      <c r="D34" s="140"/>
      <c r="E34" s="139"/>
      <c r="F34" s="139"/>
    </row>
    <row r="35" spans="1:6" x14ac:dyDescent="0.75">
      <c r="A35" s="1"/>
      <c r="B35" s="140"/>
      <c r="C35" s="140"/>
      <c r="D35" s="140"/>
      <c r="E35" s="139"/>
      <c r="F35" s="139"/>
    </row>
    <row r="36" spans="1:6" x14ac:dyDescent="0.75">
      <c r="A36" s="1"/>
      <c r="B36" s="140"/>
      <c r="C36" s="140"/>
      <c r="D36" s="140"/>
      <c r="E36" s="139"/>
      <c r="F36" s="139"/>
    </row>
    <row r="37" spans="1:6" x14ac:dyDescent="0.75">
      <c r="A37" s="1"/>
      <c r="B37" s="140"/>
      <c r="C37" s="140"/>
      <c r="D37" s="140"/>
      <c r="E37" s="139"/>
      <c r="F37" s="139"/>
    </row>
    <row r="38" spans="1:6" x14ac:dyDescent="0.75">
      <c r="A38" s="1"/>
      <c r="B38" s="140"/>
      <c r="C38" s="140"/>
      <c r="D38" s="140"/>
      <c r="E38" s="139"/>
      <c r="F38" s="139"/>
    </row>
    <row r="39" spans="1:6" x14ac:dyDescent="0.75">
      <c r="A39" s="1"/>
      <c r="B39" s="140"/>
      <c r="C39" s="140"/>
      <c r="D39" s="140"/>
      <c r="E39" s="139"/>
      <c r="F39" s="139"/>
    </row>
    <row r="40" spans="1:6" x14ac:dyDescent="0.75">
      <c r="A40" s="1"/>
      <c r="B40" s="140"/>
      <c r="C40" s="140"/>
      <c r="D40" s="140"/>
      <c r="E40" s="139"/>
      <c r="F40" s="139"/>
    </row>
    <row r="41" spans="1:6" x14ac:dyDescent="0.75">
      <c r="A41" s="1"/>
      <c r="B41" s="140"/>
      <c r="C41" s="140"/>
      <c r="D41" s="140"/>
      <c r="E41" s="139"/>
      <c r="F41" s="139"/>
    </row>
    <row r="42" spans="1:6" x14ac:dyDescent="0.75">
      <c r="A42" s="1"/>
      <c r="B42" s="140"/>
      <c r="C42" s="140"/>
      <c r="D42" s="140"/>
      <c r="E42" s="139"/>
      <c r="F42" s="139"/>
    </row>
    <row r="43" spans="1:6" x14ac:dyDescent="0.75">
      <c r="A43" s="1"/>
      <c r="B43" s="140"/>
      <c r="C43" s="140"/>
      <c r="D43" s="140"/>
      <c r="E43" s="139"/>
      <c r="F43" s="139"/>
    </row>
    <row r="44" spans="1:6" x14ac:dyDescent="0.75">
      <c r="A44" s="1"/>
      <c r="B44" s="140"/>
      <c r="C44" s="140"/>
      <c r="D44" s="140"/>
      <c r="E44" s="139"/>
      <c r="F44" s="139"/>
    </row>
    <row r="45" spans="1:6" x14ac:dyDescent="0.75">
      <c r="A45" s="1"/>
      <c r="B45" s="140"/>
      <c r="C45" s="140"/>
      <c r="D45" s="140"/>
      <c r="E45" s="139"/>
      <c r="F45" s="139"/>
    </row>
    <row r="46" spans="1:6" x14ac:dyDescent="0.75">
      <c r="A46" s="1"/>
      <c r="B46" s="140"/>
      <c r="C46" s="140"/>
      <c r="D46" s="140"/>
      <c r="E46" s="139"/>
      <c r="F46" s="139"/>
    </row>
    <row r="47" spans="1:6" x14ac:dyDescent="0.75">
      <c r="A47" s="1"/>
      <c r="B47" s="140"/>
      <c r="C47" s="140"/>
      <c r="D47" s="140"/>
      <c r="E47" s="139"/>
      <c r="F47" s="139"/>
    </row>
    <row r="48" spans="1:6" x14ac:dyDescent="0.75">
      <c r="A48" s="1"/>
      <c r="B48" s="140"/>
      <c r="C48" s="140"/>
      <c r="D48" s="140"/>
      <c r="E48" s="139"/>
      <c r="F48" s="139"/>
    </row>
    <row r="49" spans="1:6" x14ac:dyDescent="0.75">
      <c r="A49" s="1"/>
      <c r="B49" s="140"/>
      <c r="C49" s="140"/>
      <c r="D49" s="140"/>
      <c r="E49" s="139"/>
      <c r="F49" s="139"/>
    </row>
    <row r="50" spans="1:6" x14ac:dyDescent="0.75">
      <c r="A50" s="1"/>
      <c r="B50" s="140"/>
      <c r="C50" s="140"/>
      <c r="D50" s="140"/>
      <c r="E50" s="139"/>
      <c r="F50" s="139"/>
    </row>
    <row r="51" spans="1:6" x14ac:dyDescent="0.75">
      <c r="A51" s="1"/>
      <c r="B51" s="140"/>
      <c r="C51" s="140"/>
      <c r="D51" s="140"/>
      <c r="E51" s="139"/>
      <c r="F51" s="139"/>
    </row>
    <row r="52" spans="1:6" x14ac:dyDescent="0.75">
      <c r="A52" s="1"/>
      <c r="B52" s="140"/>
      <c r="C52" s="140"/>
      <c r="D52" s="140"/>
      <c r="E52" s="139"/>
      <c r="F52" s="139"/>
    </row>
    <row r="53" spans="1:6" x14ac:dyDescent="0.75">
      <c r="A53" s="1"/>
      <c r="B53" s="140"/>
      <c r="C53" s="140"/>
      <c r="D53" s="140"/>
      <c r="E53" s="139"/>
      <c r="F53" s="139"/>
    </row>
    <row r="54" spans="1:6" x14ac:dyDescent="0.75">
      <c r="A54" s="1"/>
      <c r="B54" s="140"/>
      <c r="C54" s="140"/>
      <c r="D54" s="140"/>
      <c r="E54" s="139"/>
      <c r="F54" s="139"/>
    </row>
    <row r="55" spans="1:6" x14ac:dyDescent="0.75">
      <c r="A55" s="1"/>
      <c r="B55" s="140"/>
      <c r="C55" s="140"/>
      <c r="D55" s="140"/>
      <c r="E55" s="139"/>
      <c r="F55" s="139"/>
    </row>
    <row r="56" spans="1:6" x14ac:dyDescent="0.75">
      <c r="A56" s="1"/>
      <c r="B56" s="140"/>
      <c r="C56" s="140"/>
      <c r="D56" s="140"/>
      <c r="E56" s="139"/>
      <c r="F56" s="139"/>
    </row>
    <row r="57" spans="1:6" x14ac:dyDescent="0.75">
      <c r="A57" s="1"/>
      <c r="B57" s="140"/>
      <c r="C57" s="140"/>
      <c r="D57" s="140"/>
      <c r="E57" s="139"/>
      <c r="F57" s="139"/>
    </row>
    <row r="58" spans="1:6" x14ac:dyDescent="0.75">
      <c r="A58" s="1"/>
      <c r="B58" s="140"/>
      <c r="C58" s="140"/>
      <c r="D58" s="140"/>
      <c r="E58" s="139"/>
      <c r="F58" s="139"/>
    </row>
    <row r="59" spans="1:6" x14ac:dyDescent="0.75">
      <c r="A59" s="1"/>
      <c r="B59" s="140"/>
      <c r="C59" s="140"/>
      <c r="D59" s="140"/>
      <c r="E59" s="139"/>
      <c r="F59" s="139"/>
    </row>
    <row r="60" spans="1:6" x14ac:dyDescent="0.75">
      <c r="A60" s="1"/>
      <c r="B60" s="140"/>
      <c r="C60" s="140"/>
      <c r="D60" s="140"/>
      <c r="E60" s="139"/>
      <c r="F60" s="139"/>
    </row>
    <row r="61" spans="1:6" x14ac:dyDescent="0.75">
      <c r="A61" s="1"/>
      <c r="B61" s="140"/>
      <c r="C61" s="140"/>
      <c r="D61" s="140"/>
      <c r="E61" s="139"/>
      <c r="F61" s="139"/>
    </row>
    <row r="62" spans="1:6" x14ac:dyDescent="0.75">
      <c r="A62" s="1"/>
      <c r="B62" s="140"/>
      <c r="C62" s="140"/>
      <c r="D62" s="140"/>
      <c r="E62" s="139"/>
      <c r="F62" s="139"/>
    </row>
    <row r="63" spans="1:6" x14ac:dyDescent="0.75">
      <c r="A63" s="1"/>
      <c r="B63" s="140"/>
      <c r="C63" s="140"/>
      <c r="D63" s="140"/>
      <c r="E63" s="139"/>
      <c r="F63" s="139"/>
    </row>
    <row r="64" spans="1:6" x14ac:dyDescent="0.75">
      <c r="A64" s="1"/>
      <c r="B64" s="140"/>
      <c r="C64" s="140"/>
      <c r="D64" s="140"/>
      <c r="E64" s="139"/>
      <c r="F64" s="139"/>
    </row>
    <row r="65" spans="1:6" x14ac:dyDescent="0.75">
      <c r="A65" s="1"/>
      <c r="B65" s="140"/>
      <c r="C65" s="140"/>
      <c r="D65" s="140"/>
      <c r="E65" s="139"/>
      <c r="F65" s="139"/>
    </row>
    <row r="66" spans="1:6" x14ac:dyDescent="0.75">
      <c r="A66" s="1"/>
      <c r="B66" s="140"/>
      <c r="C66" s="140"/>
      <c r="D66" s="140"/>
      <c r="E66" s="139"/>
      <c r="F66" s="139"/>
    </row>
    <row r="67" spans="1:6" x14ac:dyDescent="0.75">
      <c r="A67" s="1"/>
      <c r="B67" s="140"/>
      <c r="C67" s="140"/>
      <c r="D67" s="140"/>
      <c r="E67" s="139"/>
      <c r="F67" s="139"/>
    </row>
    <row r="68" spans="1:6" x14ac:dyDescent="0.75">
      <c r="A68" s="1"/>
      <c r="B68" s="140"/>
      <c r="C68" s="140"/>
      <c r="D68" s="140"/>
      <c r="E68" s="139"/>
      <c r="F68" s="139"/>
    </row>
    <row r="69" spans="1:6" x14ac:dyDescent="0.75">
      <c r="A69" s="1"/>
      <c r="B69" s="140"/>
      <c r="C69" s="140"/>
      <c r="D69" s="140"/>
      <c r="E69" s="139"/>
      <c r="F69" s="139"/>
    </row>
    <row r="70" spans="1:6" x14ac:dyDescent="0.75">
      <c r="A70" s="1"/>
      <c r="B70" s="140"/>
      <c r="C70" s="140"/>
      <c r="D70" s="140"/>
      <c r="E70" s="139"/>
      <c r="F70" s="139"/>
    </row>
    <row r="71" spans="1:6" x14ac:dyDescent="0.75">
      <c r="A71" s="1"/>
      <c r="B71" s="140"/>
      <c r="C71" s="140"/>
      <c r="D71" s="140"/>
      <c r="E71" s="139"/>
      <c r="F71" s="139"/>
    </row>
    <row r="72" spans="1:6" x14ac:dyDescent="0.75">
      <c r="A72" s="1"/>
      <c r="B72" s="140"/>
      <c r="C72" s="140"/>
      <c r="D72" s="140"/>
      <c r="E72" s="139"/>
      <c r="F72" s="139"/>
    </row>
    <row r="73" spans="1:6" x14ac:dyDescent="0.75">
      <c r="A73" s="1"/>
      <c r="B73" s="140"/>
      <c r="C73" s="140"/>
      <c r="D73" s="140"/>
      <c r="E73" s="139"/>
      <c r="F73" s="139"/>
    </row>
    <row r="74" spans="1:6" x14ac:dyDescent="0.75">
      <c r="A74" s="1"/>
      <c r="B74" s="1"/>
      <c r="C74" s="1"/>
      <c r="D74" s="1"/>
      <c r="E74" s="1"/>
      <c r="F74" s="1"/>
    </row>
    <row r="75" spans="1:6" x14ac:dyDescent="0.75">
      <c r="A75" s="1"/>
      <c r="B75" s="1"/>
      <c r="C75" s="1"/>
      <c r="D75" s="1"/>
      <c r="E75" s="1"/>
      <c r="F75" s="1"/>
    </row>
    <row r="76" spans="1:6" x14ac:dyDescent="0.75">
      <c r="A76" s="1"/>
      <c r="B76" s="1"/>
      <c r="C76" s="1"/>
      <c r="D76" s="1"/>
      <c r="E76" s="1"/>
      <c r="F76" s="1"/>
    </row>
    <row r="77" spans="1:6" x14ac:dyDescent="0.75">
      <c r="A77" s="1"/>
      <c r="B77" s="1"/>
      <c r="C77" s="1"/>
      <c r="D77" s="1"/>
      <c r="E77" s="1"/>
      <c r="F77" s="1"/>
    </row>
    <row r="78" spans="1:6" x14ac:dyDescent="0.75">
      <c r="A78" s="1"/>
      <c r="B78" s="1"/>
      <c r="C78" s="1"/>
      <c r="D78" s="1"/>
      <c r="E78" s="1"/>
      <c r="F78" s="1"/>
    </row>
    <row r="79" spans="1:6" x14ac:dyDescent="0.75">
      <c r="A79" s="1"/>
      <c r="B79" s="1"/>
      <c r="C79" s="1"/>
      <c r="D79" s="1"/>
      <c r="E79" s="1"/>
      <c r="F79" s="1"/>
    </row>
    <row r="80" spans="1:6" x14ac:dyDescent="0.75">
      <c r="A80" s="1"/>
      <c r="B80" s="1"/>
      <c r="C80" s="1"/>
      <c r="D80" s="1"/>
      <c r="E80" s="1"/>
      <c r="F80" s="1"/>
    </row>
    <row r="81" spans="1:6" x14ac:dyDescent="0.75">
      <c r="A81" s="1"/>
      <c r="B81" s="1"/>
      <c r="C81" s="1"/>
      <c r="D81" s="1"/>
      <c r="E81" s="1"/>
      <c r="F81" s="1"/>
    </row>
    <row r="82" spans="1:6" x14ac:dyDescent="0.75">
      <c r="A82" s="1"/>
      <c r="B82" s="1"/>
      <c r="C82" s="1"/>
      <c r="D82" s="1"/>
      <c r="E82" s="1"/>
      <c r="F82" s="1"/>
    </row>
    <row r="83" spans="1:6" x14ac:dyDescent="0.75">
      <c r="A83" s="1"/>
      <c r="B83" s="1"/>
      <c r="C83" s="1"/>
      <c r="D83" s="1"/>
      <c r="E83" s="1"/>
      <c r="F83" s="1"/>
    </row>
    <row r="84" spans="1:6" x14ac:dyDescent="0.75">
      <c r="A84" s="1"/>
      <c r="B84" s="1"/>
      <c r="C84" s="1"/>
      <c r="D84" s="1"/>
      <c r="E84" s="1"/>
      <c r="F84" s="1"/>
    </row>
    <row r="85" spans="1:6" x14ac:dyDescent="0.75">
      <c r="A85" s="1"/>
      <c r="B85" s="1"/>
      <c r="C85" s="1"/>
      <c r="D85" s="1"/>
      <c r="E85" s="1"/>
      <c r="F85" s="1"/>
    </row>
    <row r="86" spans="1:6" x14ac:dyDescent="0.75">
      <c r="A86" s="1"/>
      <c r="B86" s="1"/>
      <c r="C86" s="1"/>
      <c r="D86" s="1"/>
      <c r="E86" s="1"/>
      <c r="F86" s="1"/>
    </row>
    <row r="87" spans="1:6" x14ac:dyDescent="0.75">
      <c r="A87" s="1"/>
      <c r="B87" s="1"/>
      <c r="C87" s="1"/>
      <c r="D87" s="1"/>
      <c r="E87" s="1"/>
      <c r="F87" s="1"/>
    </row>
    <row r="88" spans="1:6" x14ac:dyDescent="0.75">
      <c r="A88" s="1"/>
      <c r="B88" s="1"/>
      <c r="C88" s="1"/>
      <c r="D88" s="1"/>
      <c r="E88" s="1"/>
      <c r="F88" s="1"/>
    </row>
    <row r="89" spans="1:6" x14ac:dyDescent="0.75">
      <c r="A89" s="1"/>
      <c r="B89" s="1"/>
      <c r="C89" s="1"/>
      <c r="D89" s="1"/>
      <c r="E89" s="1"/>
      <c r="F89" s="1"/>
    </row>
    <row r="90" spans="1:6" x14ac:dyDescent="0.75">
      <c r="A90" s="1"/>
      <c r="B90" s="1"/>
      <c r="C90" s="1"/>
      <c r="D90" s="1"/>
      <c r="E90" s="1"/>
      <c r="F90" s="1"/>
    </row>
    <row r="91" spans="1:6" x14ac:dyDescent="0.75">
      <c r="A91" s="1"/>
      <c r="B91" s="1"/>
      <c r="C91" s="1"/>
      <c r="D91" s="1"/>
      <c r="E91" s="1"/>
      <c r="F91" s="1"/>
    </row>
    <row r="92" spans="1:6" x14ac:dyDescent="0.75">
      <c r="A92" s="1"/>
      <c r="B92" s="1"/>
      <c r="C92" s="1"/>
      <c r="D92" s="1"/>
      <c r="E92" s="1"/>
      <c r="F92" s="1"/>
    </row>
    <row r="93" spans="1:6" x14ac:dyDescent="0.75">
      <c r="A93" s="1"/>
      <c r="B93" s="1"/>
      <c r="C93" s="1"/>
      <c r="D93" s="1"/>
      <c r="E93" s="1"/>
      <c r="F93" s="1"/>
    </row>
    <row r="94" spans="1:6" x14ac:dyDescent="0.75">
      <c r="A94" s="1"/>
      <c r="B94" s="1"/>
      <c r="C94" s="1"/>
      <c r="D94" s="1"/>
      <c r="E94" s="1"/>
      <c r="F94" s="1"/>
    </row>
    <row r="95" spans="1:6" x14ac:dyDescent="0.75">
      <c r="A95" s="1"/>
      <c r="B95" s="1"/>
      <c r="C95" s="1"/>
      <c r="D95" s="1"/>
      <c r="E95" s="1"/>
      <c r="F95" s="1"/>
    </row>
    <row r="96" spans="1:6" x14ac:dyDescent="0.75">
      <c r="A96" s="1"/>
      <c r="B96" s="1"/>
      <c r="C96" s="1"/>
      <c r="D96" s="1"/>
      <c r="E96" s="1"/>
      <c r="F96" s="1"/>
    </row>
    <row r="97" spans="1:6" x14ac:dyDescent="0.75">
      <c r="A97" s="1"/>
      <c r="B97" s="1"/>
      <c r="C97" s="1"/>
      <c r="D97" s="1"/>
      <c r="E97" s="1"/>
      <c r="F97" s="1"/>
    </row>
    <row r="98" spans="1:6" x14ac:dyDescent="0.75">
      <c r="A98" s="1"/>
      <c r="B98" s="1"/>
      <c r="C98" s="1"/>
      <c r="D98" s="1"/>
      <c r="E98" s="1"/>
      <c r="F98" s="1"/>
    </row>
    <row r="99" spans="1:6" x14ac:dyDescent="0.75">
      <c r="A99" s="1"/>
      <c r="B99" s="1"/>
      <c r="C99" s="1"/>
      <c r="D99" s="1"/>
      <c r="E99" s="1"/>
      <c r="F99" s="1"/>
    </row>
    <row r="100" spans="1:6" x14ac:dyDescent="0.75">
      <c r="A100" s="1"/>
      <c r="B100" s="1"/>
      <c r="C100" s="1"/>
      <c r="D100" s="1"/>
      <c r="E100" s="1"/>
      <c r="F100" s="1"/>
    </row>
    <row r="101" spans="1:6" x14ac:dyDescent="0.75">
      <c r="A101" s="1"/>
      <c r="B101" s="1"/>
      <c r="C101" s="1"/>
      <c r="D101" s="1"/>
      <c r="E101" s="1"/>
      <c r="F101" s="1"/>
    </row>
    <row r="102" spans="1:6" x14ac:dyDescent="0.75">
      <c r="A102" s="1"/>
      <c r="B102" s="1"/>
      <c r="C102" s="1"/>
      <c r="D102" s="1"/>
      <c r="E102" s="1"/>
      <c r="F102" s="1"/>
    </row>
    <row r="103" spans="1:6" x14ac:dyDescent="0.75">
      <c r="A103" s="1"/>
      <c r="B103" s="1"/>
      <c r="C103" s="1"/>
      <c r="D103" s="1"/>
      <c r="E103" s="1"/>
      <c r="F103" s="1"/>
    </row>
    <row r="104" spans="1:6" x14ac:dyDescent="0.75">
      <c r="A104" s="1"/>
      <c r="B104" s="1"/>
      <c r="C104" s="1"/>
      <c r="D104" s="1"/>
      <c r="E104" s="1"/>
      <c r="F104" s="1"/>
    </row>
    <row r="105" spans="1:6" x14ac:dyDescent="0.75">
      <c r="A105" s="1"/>
      <c r="B105" s="1"/>
      <c r="C105" s="1"/>
      <c r="D105" s="1"/>
      <c r="E105" s="1"/>
      <c r="F105" s="1"/>
    </row>
    <row r="106" spans="1:6" x14ac:dyDescent="0.75">
      <c r="A106" s="1"/>
      <c r="B106" s="1"/>
      <c r="C106" s="1"/>
      <c r="D106" s="1"/>
      <c r="E106" s="1"/>
      <c r="F106" s="1"/>
    </row>
    <row r="107" spans="1:6" x14ac:dyDescent="0.75">
      <c r="A107" s="1"/>
      <c r="B107" s="1"/>
      <c r="C107" s="1"/>
      <c r="D107" s="1"/>
      <c r="E107" s="1"/>
      <c r="F107" s="1"/>
    </row>
    <row r="108" spans="1:6" x14ac:dyDescent="0.75">
      <c r="A108" s="1"/>
      <c r="B108" s="1"/>
      <c r="C108" s="1"/>
      <c r="D108" s="1"/>
      <c r="E108" s="1"/>
      <c r="F108" s="1"/>
    </row>
    <row r="109" spans="1:6" x14ac:dyDescent="0.75">
      <c r="A109" s="1"/>
      <c r="B109" s="1"/>
      <c r="C109" s="1"/>
      <c r="D109" s="1"/>
      <c r="E109" s="1"/>
      <c r="F109" s="1"/>
    </row>
    <row r="110" spans="1:6" x14ac:dyDescent="0.75">
      <c r="A110" s="1"/>
      <c r="B110" s="1"/>
      <c r="C110" s="1"/>
      <c r="D110" s="1"/>
      <c r="E110" s="1"/>
      <c r="F110" s="1"/>
    </row>
    <row r="111" spans="1:6" x14ac:dyDescent="0.75">
      <c r="A111" s="1"/>
      <c r="B111" s="1"/>
      <c r="C111" s="1"/>
      <c r="D111" s="1"/>
      <c r="E111" s="1"/>
      <c r="F111" s="1"/>
    </row>
    <row r="112" spans="1:6" x14ac:dyDescent="0.75">
      <c r="A112" s="1"/>
      <c r="B112" s="1"/>
      <c r="C112" s="1"/>
      <c r="D112" s="1"/>
      <c r="E112" s="1"/>
      <c r="F112" s="1"/>
    </row>
    <row r="113" spans="1:6" x14ac:dyDescent="0.75">
      <c r="A113" s="1"/>
      <c r="B113" s="1"/>
      <c r="C113" s="1"/>
      <c r="D113" s="1"/>
      <c r="E113" s="1"/>
      <c r="F113" s="1"/>
    </row>
    <row r="114" spans="1:6" x14ac:dyDescent="0.75">
      <c r="A114" s="1"/>
      <c r="B114" s="1"/>
      <c r="C114" s="1"/>
      <c r="D114" s="1"/>
      <c r="E114" s="1"/>
      <c r="F114" s="1"/>
    </row>
    <row r="115" spans="1:6" x14ac:dyDescent="0.75">
      <c r="A115" s="1"/>
      <c r="B115" s="1"/>
      <c r="C115" s="1"/>
      <c r="D115" s="1"/>
      <c r="E115" s="1"/>
      <c r="F115" s="1"/>
    </row>
    <row r="116" spans="1:6" x14ac:dyDescent="0.75">
      <c r="A116" s="1"/>
      <c r="B116" s="1"/>
      <c r="C116" s="1"/>
      <c r="D116" s="1"/>
      <c r="E116" s="1"/>
      <c r="F116" s="1"/>
    </row>
    <row r="117" spans="1:6" x14ac:dyDescent="0.75">
      <c r="A117" s="1"/>
      <c r="B117" s="1"/>
      <c r="C117" s="1"/>
      <c r="D117" s="1"/>
      <c r="E117" s="1"/>
      <c r="F117" s="1"/>
    </row>
    <row r="118" spans="1:6" x14ac:dyDescent="0.75">
      <c r="A118" s="1"/>
      <c r="B118" s="1"/>
      <c r="C118" s="1"/>
      <c r="D118" s="1"/>
      <c r="E118" s="1"/>
      <c r="F118" s="1"/>
    </row>
    <row r="119" spans="1:6" x14ac:dyDescent="0.75">
      <c r="A119" s="1"/>
      <c r="B119" s="1"/>
      <c r="C119" s="1"/>
      <c r="D119" s="1"/>
      <c r="E119" s="1"/>
      <c r="F119" s="1"/>
    </row>
    <row r="120" spans="1:6" x14ac:dyDescent="0.75">
      <c r="A120" s="1"/>
      <c r="B120" s="1"/>
      <c r="C120" s="1"/>
      <c r="D120" s="1"/>
      <c r="E120" s="1"/>
      <c r="F120" s="1"/>
    </row>
    <row r="121" spans="1:6" x14ac:dyDescent="0.75">
      <c r="A121" s="1"/>
      <c r="B121" s="1"/>
      <c r="C121" s="1"/>
      <c r="D121" s="1"/>
      <c r="E121" s="1"/>
      <c r="F121" s="1"/>
    </row>
    <row r="122" spans="1:6" x14ac:dyDescent="0.75">
      <c r="A122" s="1"/>
      <c r="B122" s="1"/>
      <c r="C122" s="1"/>
      <c r="D122" s="1"/>
      <c r="E122" s="1"/>
      <c r="F122" s="1"/>
    </row>
    <row r="123" spans="1:6" x14ac:dyDescent="0.75">
      <c r="A123" s="1"/>
      <c r="B123" s="1"/>
      <c r="C123" s="1"/>
      <c r="D123" s="1"/>
      <c r="E123" s="1"/>
      <c r="F123" s="1"/>
    </row>
    <row r="124" spans="1:6" x14ac:dyDescent="0.75">
      <c r="A124" s="1"/>
      <c r="B124" s="1"/>
      <c r="C124" s="1"/>
      <c r="D124" s="1"/>
      <c r="E124" s="1"/>
      <c r="F124" s="1"/>
    </row>
    <row r="125" spans="1:6" x14ac:dyDescent="0.75">
      <c r="A125" s="1"/>
      <c r="B125" s="1"/>
      <c r="C125" s="1"/>
      <c r="D125" s="1"/>
      <c r="E125" s="1"/>
      <c r="F125" s="1"/>
    </row>
    <row r="126" spans="1:6" x14ac:dyDescent="0.75">
      <c r="A126" s="1"/>
      <c r="B126" s="1"/>
      <c r="C126" s="1"/>
      <c r="D126" s="1"/>
      <c r="E126" s="1"/>
      <c r="F126" s="1"/>
    </row>
    <row r="127" spans="1:6" x14ac:dyDescent="0.75">
      <c r="A127" s="1"/>
      <c r="B127" s="1"/>
      <c r="C127" s="1"/>
      <c r="D127" s="1"/>
      <c r="E127" s="1"/>
      <c r="F127" s="1"/>
    </row>
    <row r="128" spans="1:6" x14ac:dyDescent="0.75">
      <c r="A128" s="1"/>
      <c r="B128" s="1"/>
      <c r="C128" s="1"/>
      <c r="D128" s="1"/>
      <c r="E128" s="1"/>
      <c r="F128" s="1"/>
    </row>
    <row r="129" spans="1:6" x14ac:dyDescent="0.75">
      <c r="A129" s="1"/>
      <c r="B129" s="1"/>
      <c r="C129" s="1"/>
      <c r="D129" s="1"/>
      <c r="E129" s="1"/>
      <c r="F129" s="1"/>
    </row>
    <row r="130" spans="1:6" x14ac:dyDescent="0.75">
      <c r="A130" s="1"/>
      <c r="B130" s="1"/>
      <c r="C130" s="1"/>
      <c r="D130" s="1"/>
      <c r="E130" s="1"/>
      <c r="F130" s="1"/>
    </row>
    <row r="131" spans="1:6" x14ac:dyDescent="0.75">
      <c r="A131" s="1"/>
      <c r="B131" s="1"/>
      <c r="C131" s="1"/>
      <c r="D131" s="1"/>
      <c r="E131" s="1"/>
      <c r="F131" s="1"/>
    </row>
    <row r="132" spans="1:6" x14ac:dyDescent="0.75">
      <c r="A132" s="1"/>
      <c r="B132" s="1"/>
      <c r="C132" s="1"/>
      <c r="D132" s="1"/>
      <c r="E132" s="1"/>
      <c r="F132" s="1"/>
    </row>
    <row r="133" spans="1:6" x14ac:dyDescent="0.75">
      <c r="A133" s="1"/>
      <c r="B133" s="1"/>
      <c r="C133" s="1"/>
      <c r="D133" s="1"/>
      <c r="E133" s="1"/>
      <c r="F133" s="1"/>
    </row>
    <row r="134" spans="1:6" x14ac:dyDescent="0.75">
      <c r="A134" s="1"/>
      <c r="B134" s="1"/>
      <c r="C134" s="1"/>
      <c r="D134" s="1"/>
      <c r="E134" s="1"/>
      <c r="F134" s="1"/>
    </row>
    <row r="135" spans="1:6" x14ac:dyDescent="0.75">
      <c r="A135" s="1"/>
      <c r="B135" s="1"/>
      <c r="C135" s="1"/>
      <c r="D135" s="1"/>
      <c r="E135" s="1"/>
      <c r="F135" s="1"/>
    </row>
    <row r="136" spans="1:6" x14ac:dyDescent="0.75">
      <c r="A136" s="1"/>
      <c r="B136" s="1"/>
      <c r="C136" s="1"/>
      <c r="D136" s="1"/>
      <c r="E136" s="1"/>
      <c r="F136" s="1"/>
    </row>
    <row r="137" spans="1:6" x14ac:dyDescent="0.75">
      <c r="A137" s="1"/>
      <c r="B137" s="1"/>
      <c r="C137" s="1"/>
      <c r="D137" s="1"/>
      <c r="E137" s="1"/>
      <c r="F137" s="1"/>
    </row>
    <row r="138" spans="1:6" x14ac:dyDescent="0.75">
      <c r="A138" s="1"/>
      <c r="B138" s="1"/>
      <c r="C138" s="1"/>
      <c r="D138" s="1"/>
      <c r="E138" s="1"/>
      <c r="F138" s="1"/>
    </row>
    <row r="139" spans="1:6" x14ac:dyDescent="0.75">
      <c r="A139" s="1"/>
      <c r="B139" s="1"/>
      <c r="C139" s="1"/>
      <c r="D139" s="1"/>
      <c r="E139" s="1"/>
      <c r="F139" s="1"/>
    </row>
    <row r="140" spans="1:6" x14ac:dyDescent="0.75">
      <c r="A140" s="1"/>
      <c r="B140" s="1"/>
      <c r="C140" s="1"/>
      <c r="D140" s="1"/>
      <c r="E140" s="1"/>
      <c r="F140" s="1"/>
    </row>
    <row r="141" spans="1:6" x14ac:dyDescent="0.75">
      <c r="A141" s="1"/>
      <c r="B141" s="1"/>
      <c r="C141" s="1"/>
      <c r="D141" s="1"/>
      <c r="E141" s="1"/>
      <c r="F141" s="1"/>
    </row>
    <row r="142" spans="1:6" x14ac:dyDescent="0.75">
      <c r="A142" s="1"/>
      <c r="B142" s="1"/>
      <c r="C142" s="1"/>
      <c r="D142" s="1"/>
      <c r="E142" s="1"/>
      <c r="F142" s="1"/>
    </row>
    <row r="143" spans="1:6" x14ac:dyDescent="0.75">
      <c r="A143" s="1"/>
      <c r="B143" s="1"/>
      <c r="C143" s="1"/>
      <c r="D143" s="1"/>
      <c r="E143" s="1"/>
      <c r="F143" s="1"/>
    </row>
    <row r="144" spans="1:6" x14ac:dyDescent="0.75">
      <c r="A144" s="1"/>
      <c r="B144" s="1"/>
      <c r="C144" s="1"/>
      <c r="D144" s="1"/>
      <c r="E144" s="1"/>
      <c r="F144" s="1"/>
    </row>
    <row r="145" spans="1:6" x14ac:dyDescent="0.75">
      <c r="A145" s="1"/>
      <c r="B145" s="1"/>
      <c r="C145" s="1"/>
      <c r="D145" s="1"/>
      <c r="E145" s="1"/>
      <c r="F145" s="1"/>
    </row>
    <row r="146" spans="1:6" x14ac:dyDescent="0.75">
      <c r="A146" s="1"/>
      <c r="B146" s="1"/>
      <c r="C146" s="1"/>
      <c r="D146" s="1"/>
      <c r="E146" s="1"/>
      <c r="F146" s="1"/>
    </row>
    <row r="147" spans="1:6" x14ac:dyDescent="0.75">
      <c r="A147" s="1"/>
      <c r="B147" s="1"/>
      <c r="C147" s="1"/>
      <c r="D147" s="1"/>
      <c r="E147" s="1"/>
      <c r="F147" s="1"/>
    </row>
    <row r="148" spans="1:6" x14ac:dyDescent="0.75">
      <c r="A148" s="1"/>
      <c r="B148" s="1"/>
      <c r="C148" s="1"/>
      <c r="D148" s="1"/>
      <c r="E148" s="1"/>
      <c r="F148" s="1"/>
    </row>
    <row r="149" spans="1:6" x14ac:dyDescent="0.75">
      <c r="A149" s="1"/>
      <c r="B149" s="1"/>
      <c r="C149" s="1"/>
      <c r="D149" s="1"/>
      <c r="E149" s="1"/>
      <c r="F149" s="1"/>
    </row>
    <row r="150" spans="1:6" x14ac:dyDescent="0.75">
      <c r="A150" s="1"/>
      <c r="B150" s="1"/>
      <c r="C150" s="1"/>
      <c r="D150" s="1"/>
      <c r="E150" s="1"/>
      <c r="F150" s="1"/>
    </row>
    <row r="151" spans="1:6" x14ac:dyDescent="0.75">
      <c r="A151" s="1"/>
      <c r="B151" s="1"/>
      <c r="C151" s="1"/>
      <c r="D151" s="1"/>
      <c r="E151" s="1"/>
      <c r="F151" s="1"/>
    </row>
    <row r="152" spans="1:6" x14ac:dyDescent="0.75">
      <c r="A152" s="1"/>
      <c r="B152" s="1"/>
      <c r="C152" s="1"/>
      <c r="D152" s="1"/>
      <c r="E152" s="1"/>
      <c r="F152" s="1"/>
    </row>
    <row r="153" spans="1:6" x14ac:dyDescent="0.75">
      <c r="A153" s="1"/>
      <c r="B153" s="1"/>
      <c r="C153" s="1"/>
      <c r="D153" s="1"/>
      <c r="E153" s="1"/>
      <c r="F153" s="1"/>
    </row>
    <row r="154" spans="1:6" x14ac:dyDescent="0.75">
      <c r="A154" s="1"/>
      <c r="B154" s="1"/>
      <c r="C154" s="1"/>
      <c r="D154" s="1"/>
      <c r="E154" s="1"/>
      <c r="F154" s="1"/>
    </row>
    <row r="155" spans="1:6" x14ac:dyDescent="0.75">
      <c r="A155" s="1"/>
      <c r="B155" s="1"/>
      <c r="C155" s="1"/>
      <c r="D155" s="1"/>
      <c r="E155" s="1"/>
      <c r="F155" s="1"/>
    </row>
    <row r="156" spans="1:6" x14ac:dyDescent="0.75">
      <c r="A156" s="1"/>
      <c r="B156" s="1"/>
      <c r="C156" s="1"/>
      <c r="D156" s="1"/>
      <c r="E156" s="1"/>
      <c r="F156" s="1"/>
    </row>
    <row r="157" spans="1:6" x14ac:dyDescent="0.75">
      <c r="A157" s="1"/>
      <c r="B157" s="1"/>
      <c r="C157" s="1"/>
      <c r="D157" s="1"/>
      <c r="E157" s="1"/>
      <c r="F157" s="1"/>
    </row>
    <row r="158" spans="1:6" x14ac:dyDescent="0.75">
      <c r="A158" s="1"/>
      <c r="B158" s="1"/>
      <c r="C158" s="1"/>
      <c r="D158" s="1"/>
      <c r="E158" s="1"/>
      <c r="F158" s="1"/>
    </row>
    <row r="159" spans="1:6" x14ac:dyDescent="0.75">
      <c r="A159" s="1"/>
      <c r="B159" s="1"/>
      <c r="C159" s="1"/>
      <c r="D159" s="1"/>
      <c r="E159" s="1"/>
      <c r="F159" s="1"/>
    </row>
    <row r="160" spans="1:6" x14ac:dyDescent="0.75">
      <c r="A160" s="1"/>
      <c r="B160" s="1"/>
      <c r="C160" s="1"/>
      <c r="D160" s="1"/>
      <c r="E160" s="1"/>
      <c r="F160" s="1"/>
    </row>
    <row r="161" spans="1:6" x14ac:dyDescent="0.75">
      <c r="A161" s="1"/>
      <c r="B161" s="1"/>
      <c r="C161" s="1"/>
      <c r="D161" s="1"/>
      <c r="E161" s="1"/>
      <c r="F161" s="1"/>
    </row>
    <row r="162" spans="1:6" x14ac:dyDescent="0.75">
      <c r="A162" s="1"/>
      <c r="B162" s="1"/>
      <c r="C162" s="1"/>
      <c r="D162" s="1"/>
      <c r="E162" s="1"/>
      <c r="F162" s="1"/>
    </row>
    <row r="163" spans="1:6" x14ac:dyDescent="0.75">
      <c r="A163" s="1"/>
      <c r="B163" s="1"/>
      <c r="C163" s="1"/>
      <c r="D163" s="1"/>
      <c r="E163" s="1"/>
      <c r="F163" s="1"/>
    </row>
    <row r="164" spans="1:6" x14ac:dyDescent="0.75">
      <c r="A164" s="1"/>
      <c r="B164" s="1"/>
      <c r="C164" s="1"/>
      <c r="D164" s="1"/>
      <c r="E164" s="1"/>
      <c r="F164" s="1"/>
    </row>
    <row r="165" spans="1:6" x14ac:dyDescent="0.75">
      <c r="A165" s="1"/>
      <c r="B165" s="1"/>
      <c r="C165" s="1"/>
      <c r="D165" s="1"/>
      <c r="E165" s="1"/>
      <c r="F165" s="1"/>
    </row>
    <row r="166" spans="1:6" x14ac:dyDescent="0.75">
      <c r="A166" s="1"/>
      <c r="B166" s="1"/>
      <c r="C166" s="1"/>
      <c r="D166" s="1"/>
      <c r="E166" s="1"/>
      <c r="F166" s="1"/>
    </row>
    <row r="167" spans="1:6" x14ac:dyDescent="0.75">
      <c r="A167" s="1"/>
      <c r="B167" s="1"/>
      <c r="C167" s="1"/>
      <c r="D167" s="1"/>
      <c r="E167" s="1"/>
      <c r="F167" s="1"/>
    </row>
    <row r="168" spans="1:6" x14ac:dyDescent="0.75">
      <c r="A168" s="1"/>
      <c r="B168" s="1"/>
      <c r="C168" s="1"/>
      <c r="D168" s="1"/>
      <c r="E168" s="1"/>
      <c r="F168" s="1"/>
    </row>
    <row r="169" spans="1:6" x14ac:dyDescent="0.75">
      <c r="A169" s="1"/>
      <c r="B169" s="1"/>
      <c r="C169" s="1"/>
      <c r="D169" s="1"/>
      <c r="E169" s="1"/>
      <c r="F169" s="1"/>
    </row>
    <row r="170" spans="1:6" x14ac:dyDescent="0.75">
      <c r="A170" s="1"/>
      <c r="B170" s="1"/>
      <c r="C170" s="1"/>
      <c r="D170" s="1"/>
      <c r="E170" s="1"/>
      <c r="F170" s="1"/>
    </row>
    <row r="171" spans="1:6" x14ac:dyDescent="0.75">
      <c r="A171" s="1"/>
      <c r="B171" s="1"/>
      <c r="C171" s="1"/>
      <c r="D171" s="1"/>
      <c r="E171" s="1"/>
      <c r="F171" s="1"/>
    </row>
    <row r="172" spans="1:6" x14ac:dyDescent="0.75">
      <c r="A172" s="1"/>
      <c r="B172" s="1"/>
      <c r="C172" s="1"/>
      <c r="D172" s="1"/>
      <c r="E172" s="1"/>
      <c r="F172" s="1"/>
    </row>
    <row r="173" spans="1:6" x14ac:dyDescent="0.75">
      <c r="A173" s="1"/>
      <c r="B173" s="1"/>
      <c r="C173" s="1"/>
      <c r="D173" s="1"/>
      <c r="E173" s="1"/>
      <c r="F173" s="1"/>
    </row>
    <row r="174" spans="1:6" x14ac:dyDescent="0.75">
      <c r="A174" s="1"/>
      <c r="B174" s="1"/>
      <c r="C174" s="1"/>
      <c r="D174" s="1"/>
      <c r="E174" s="1"/>
      <c r="F174" s="1"/>
    </row>
    <row r="175" spans="1:6" x14ac:dyDescent="0.75">
      <c r="A175" s="1"/>
      <c r="B175" s="1"/>
      <c r="C175" s="1"/>
      <c r="D175" s="1"/>
      <c r="E175" s="1"/>
      <c r="F175" s="1"/>
    </row>
    <row r="176" spans="1:6" x14ac:dyDescent="0.75">
      <c r="A176" s="1"/>
      <c r="B176" s="1"/>
      <c r="C176" s="1"/>
      <c r="D176" s="1"/>
      <c r="E176" s="1"/>
      <c r="F176" s="1"/>
    </row>
    <row r="177" spans="1:6" x14ac:dyDescent="0.75">
      <c r="A177" s="1"/>
      <c r="B177" s="1"/>
      <c r="C177" s="1"/>
      <c r="D177" s="1"/>
      <c r="E177" s="1"/>
      <c r="F177" s="1"/>
    </row>
    <row r="178" spans="1:6" x14ac:dyDescent="0.75">
      <c r="A178" s="1"/>
      <c r="B178" s="1"/>
      <c r="C178" s="1"/>
      <c r="D178" s="1"/>
      <c r="E178" s="1"/>
      <c r="F178" s="1"/>
    </row>
    <row r="179" spans="1:6" x14ac:dyDescent="0.75">
      <c r="A179" s="1"/>
      <c r="B179" s="1"/>
      <c r="C179" s="1"/>
      <c r="D179" s="1"/>
      <c r="E179" s="1"/>
      <c r="F179" s="1"/>
    </row>
    <row r="180" spans="1:6" x14ac:dyDescent="0.75">
      <c r="A180" s="1"/>
      <c r="B180" s="1"/>
      <c r="C180" s="1"/>
      <c r="D180" s="1"/>
      <c r="E180" s="1"/>
      <c r="F180" s="1"/>
    </row>
    <row r="181" spans="1:6" x14ac:dyDescent="0.75">
      <c r="A181" s="1"/>
      <c r="B181" s="1"/>
      <c r="C181" s="1"/>
      <c r="D181" s="1"/>
      <c r="E181" s="1"/>
      <c r="F181" s="1"/>
    </row>
    <row r="182" spans="1:6" x14ac:dyDescent="0.75">
      <c r="A182" s="1"/>
      <c r="B182" s="1"/>
      <c r="C182" s="1"/>
      <c r="D182" s="1"/>
      <c r="E182" s="1"/>
      <c r="F182" s="1"/>
    </row>
    <row r="183" spans="1:6" x14ac:dyDescent="0.75">
      <c r="A183" s="1"/>
      <c r="B183" s="1"/>
      <c r="C183" s="1"/>
      <c r="D183" s="1"/>
      <c r="E183" s="1"/>
      <c r="F183" s="1"/>
    </row>
    <row r="184" spans="1:6" x14ac:dyDescent="0.75">
      <c r="A184" s="1"/>
      <c r="B184" s="1"/>
      <c r="C184" s="1"/>
      <c r="D184" s="1"/>
      <c r="E184" s="1"/>
      <c r="F184" s="1"/>
    </row>
    <row r="185" spans="1:6" x14ac:dyDescent="0.75">
      <c r="A185" s="1"/>
      <c r="B185" s="1"/>
      <c r="C185" s="1"/>
      <c r="D185" s="1"/>
      <c r="E185" s="1"/>
      <c r="F185" s="1"/>
    </row>
    <row r="186" spans="1:6" x14ac:dyDescent="0.75">
      <c r="A186" s="1"/>
      <c r="B186" s="1"/>
      <c r="C186" s="1"/>
      <c r="D186" s="1"/>
      <c r="E186" s="1"/>
      <c r="F186" s="1"/>
    </row>
    <row r="187" spans="1:6" x14ac:dyDescent="0.75">
      <c r="A187" s="1"/>
      <c r="B187" s="1"/>
      <c r="C187" s="1"/>
      <c r="D187" s="1"/>
      <c r="E187" s="1"/>
      <c r="F187" s="1"/>
    </row>
    <row r="188" spans="1:6" x14ac:dyDescent="0.75">
      <c r="A188" s="1"/>
      <c r="B188" s="1"/>
      <c r="C188" s="1"/>
      <c r="D188" s="1"/>
      <c r="E188" s="1"/>
      <c r="F188" s="1"/>
    </row>
    <row r="189" spans="1:6" x14ac:dyDescent="0.75">
      <c r="A189" s="1"/>
      <c r="B189" s="1"/>
      <c r="C189" s="1"/>
      <c r="D189" s="1"/>
      <c r="E189" s="1"/>
      <c r="F189" s="1"/>
    </row>
    <row r="190" spans="1:6" x14ac:dyDescent="0.75">
      <c r="A190" s="1"/>
      <c r="B190" s="1"/>
      <c r="C190" s="1"/>
      <c r="D190" s="1"/>
      <c r="E190" s="1"/>
      <c r="F190" s="1"/>
    </row>
    <row r="191" spans="1:6" x14ac:dyDescent="0.75">
      <c r="A191" s="1"/>
      <c r="B191" s="1"/>
      <c r="C191" s="1"/>
      <c r="D191" s="1"/>
      <c r="E191" s="1"/>
      <c r="F191" s="1"/>
    </row>
    <row r="192" spans="1:6" x14ac:dyDescent="0.75">
      <c r="A192" s="1"/>
      <c r="B192" s="1"/>
      <c r="C192" s="1"/>
      <c r="D192" s="1"/>
      <c r="E192" s="1"/>
      <c r="F192" s="1"/>
    </row>
    <row r="193" spans="1:6" x14ac:dyDescent="0.75">
      <c r="A193" s="1"/>
      <c r="B193" s="1"/>
      <c r="C193" s="1"/>
      <c r="D193" s="1"/>
      <c r="E193" s="1"/>
      <c r="F193" s="1"/>
    </row>
    <row r="194" spans="1:6" x14ac:dyDescent="0.75">
      <c r="A194" s="1"/>
      <c r="B194" s="1"/>
      <c r="C194" s="1"/>
      <c r="D194" s="1"/>
      <c r="E194" s="1"/>
      <c r="F194" s="1"/>
    </row>
    <row r="195" spans="1:6" x14ac:dyDescent="0.75">
      <c r="A195" s="1"/>
      <c r="B195" s="1"/>
      <c r="C195" s="1"/>
      <c r="D195" s="1"/>
      <c r="E195" s="1"/>
      <c r="F195" s="1"/>
    </row>
    <row r="196" spans="1:6" x14ac:dyDescent="0.75">
      <c r="A196" s="1"/>
      <c r="B196" s="1"/>
      <c r="C196" s="1"/>
      <c r="D196" s="1"/>
      <c r="E196" s="1"/>
      <c r="F196" s="1"/>
    </row>
    <row r="197" spans="1:6" x14ac:dyDescent="0.75">
      <c r="A197" s="1"/>
      <c r="B197" s="1"/>
      <c r="C197" s="1"/>
      <c r="D197" s="1"/>
      <c r="E197" s="1"/>
      <c r="F197" s="1"/>
    </row>
    <row r="198" spans="1:6" x14ac:dyDescent="0.75">
      <c r="A198" s="1"/>
      <c r="B198" s="1"/>
      <c r="C198" s="1"/>
      <c r="D198" s="1"/>
      <c r="E198" s="1"/>
      <c r="F198" s="1"/>
    </row>
    <row r="199" spans="1:6" x14ac:dyDescent="0.75">
      <c r="A199" s="1"/>
      <c r="B199" s="1"/>
      <c r="C199" s="1"/>
      <c r="D199" s="1"/>
      <c r="E199" s="1"/>
      <c r="F199" s="1"/>
    </row>
    <row r="200" spans="1:6" x14ac:dyDescent="0.75">
      <c r="A200" s="1"/>
      <c r="B200" s="1"/>
      <c r="C200" s="1"/>
      <c r="D200" s="1"/>
      <c r="E200" s="1"/>
      <c r="F200" s="1"/>
    </row>
    <row r="201" spans="1:6" x14ac:dyDescent="0.75">
      <c r="A201" s="1"/>
      <c r="B201" s="1"/>
      <c r="C201" s="1"/>
      <c r="D201" s="1"/>
      <c r="E201" s="1"/>
      <c r="F201" s="1"/>
    </row>
    <row r="202" spans="1:6" x14ac:dyDescent="0.75">
      <c r="A202" s="1"/>
      <c r="B202" s="1"/>
      <c r="C202" s="1"/>
      <c r="D202" s="1"/>
      <c r="E202" s="1"/>
      <c r="F202" s="1"/>
    </row>
    <row r="203" spans="1:6" x14ac:dyDescent="0.75">
      <c r="A203" s="1"/>
      <c r="B203" s="1"/>
      <c r="C203" s="1"/>
      <c r="D203" s="1"/>
      <c r="E203" s="1"/>
      <c r="F203" s="1"/>
    </row>
    <row r="204" spans="1:6" x14ac:dyDescent="0.75">
      <c r="A204" s="1"/>
      <c r="B204" s="1"/>
      <c r="C204" s="1"/>
      <c r="D204" s="1"/>
      <c r="E204" s="1"/>
      <c r="F204" s="1"/>
    </row>
    <row r="205" spans="1:6" x14ac:dyDescent="0.75">
      <c r="A205" s="1"/>
      <c r="B205" s="1"/>
      <c r="C205" s="1"/>
      <c r="D205" s="1"/>
      <c r="E205" s="1"/>
      <c r="F205" s="1"/>
    </row>
    <row r="206" spans="1:6" x14ac:dyDescent="0.75">
      <c r="A206" s="1"/>
      <c r="B206" s="1"/>
      <c r="C206" s="1"/>
      <c r="D206" s="1"/>
      <c r="E206" s="1"/>
      <c r="F206" s="1"/>
    </row>
    <row r="207" spans="1:6" x14ac:dyDescent="0.75">
      <c r="A207" s="1"/>
      <c r="B207" s="1"/>
      <c r="C207" s="1"/>
      <c r="D207" s="1"/>
      <c r="E207" s="1"/>
      <c r="F207" s="1"/>
    </row>
    <row r="208" spans="1:6" x14ac:dyDescent="0.75">
      <c r="A208" s="1"/>
      <c r="B208" s="1"/>
      <c r="C208" s="1"/>
      <c r="D208" s="1"/>
      <c r="E208" s="1"/>
      <c r="F208" s="1"/>
    </row>
    <row r="209" spans="1:6" x14ac:dyDescent="0.75">
      <c r="A209" s="1"/>
      <c r="B209" s="1"/>
      <c r="C209" s="1"/>
      <c r="D209" s="1"/>
      <c r="E209" s="1"/>
      <c r="F209" s="1"/>
    </row>
    <row r="210" spans="1:6" x14ac:dyDescent="0.75">
      <c r="A210" s="1"/>
      <c r="B210" s="1"/>
      <c r="C210" s="1"/>
      <c r="D210" s="1"/>
      <c r="E210" s="1"/>
      <c r="F210" s="1"/>
    </row>
    <row r="211" spans="1:6" x14ac:dyDescent="0.75">
      <c r="A211" s="1"/>
      <c r="B211" s="1"/>
      <c r="C211" s="1"/>
      <c r="D211" s="1"/>
      <c r="E211" s="1"/>
      <c r="F211" s="1"/>
    </row>
    <row r="212" spans="1:6" x14ac:dyDescent="0.75">
      <c r="A212" s="1"/>
      <c r="B212" s="1"/>
      <c r="C212" s="1"/>
      <c r="D212" s="1"/>
      <c r="E212" s="1"/>
      <c r="F212" s="1"/>
    </row>
    <row r="213" spans="1:6" x14ac:dyDescent="0.75">
      <c r="A213" s="1"/>
      <c r="B213" s="1"/>
      <c r="C213" s="1"/>
      <c r="D213" s="1"/>
      <c r="E213" s="1"/>
      <c r="F213" s="1"/>
    </row>
    <row r="214" spans="1:6" x14ac:dyDescent="0.75">
      <c r="A214" s="1"/>
      <c r="B214" s="1"/>
      <c r="C214" s="1"/>
      <c r="D214" s="1"/>
      <c r="E214" s="1"/>
      <c r="F214" s="1"/>
    </row>
    <row r="215" spans="1:6" x14ac:dyDescent="0.75">
      <c r="A215" s="1"/>
      <c r="B215" s="1"/>
      <c r="C215" s="1"/>
      <c r="D215" s="1"/>
      <c r="E215" s="1"/>
      <c r="F215" s="1"/>
    </row>
    <row r="216" spans="1:6" x14ac:dyDescent="0.75">
      <c r="A216" s="1"/>
      <c r="B216" s="1"/>
      <c r="C216" s="1"/>
      <c r="D216" s="1"/>
      <c r="E216" s="1"/>
      <c r="F216" s="1"/>
    </row>
    <row r="217" spans="1:6" x14ac:dyDescent="0.75">
      <c r="A217" s="1"/>
      <c r="B217" s="1"/>
      <c r="C217" s="1"/>
      <c r="D217" s="1"/>
      <c r="E217" s="1"/>
      <c r="F217" s="1"/>
    </row>
    <row r="218" spans="1:6" x14ac:dyDescent="0.75">
      <c r="A218" s="1"/>
      <c r="B218" s="1"/>
      <c r="C218" s="1"/>
      <c r="D218" s="1"/>
      <c r="E218" s="1"/>
      <c r="F218" s="1"/>
    </row>
    <row r="219" spans="1:6" x14ac:dyDescent="0.75">
      <c r="A219" s="1"/>
      <c r="B219" s="1"/>
      <c r="C219" s="1"/>
      <c r="D219" s="1"/>
      <c r="E219" s="1"/>
      <c r="F219" s="1"/>
    </row>
    <row r="220" spans="1:6" x14ac:dyDescent="0.75">
      <c r="A220" s="1"/>
      <c r="B220" s="1"/>
      <c r="C220" s="1"/>
      <c r="D220" s="1"/>
      <c r="E220" s="1"/>
      <c r="F220" s="1"/>
    </row>
    <row r="221" spans="1:6" x14ac:dyDescent="0.75">
      <c r="A221" s="1"/>
      <c r="B221" s="1"/>
      <c r="C221" s="1"/>
      <c r="D221" s="1"/>
      <c r="E221" s="1"/>
      <c r="F221" s="1"/>
    </row>
    <row r="222" spans="1:6" x14ac:dyDescent="0.75">
      <c r="A222" s="1"/>
      <c r="B222" s="1"/>
      <c r="C222" s="1"/>
      <c r="D222" s="1"/>
      <c r="E222" s="1"/>
      <c r="F222" s="1"/>
    </row>
    <row r="223" spans="1:6" x14ac:dyDescent="0.75">
      <c r="A223" s="1"/>
      <c r="B223" s="1"/>
      <c r="C223" s="1"/>
      <c r="D223" s="1"/>
      <c r="E223" s="1"/>
      <c r="F223" s="1"/>
    </row>
    <row r="224" spans="1:6" x14ac:dyDescent="0.75">
      <c r="A224" s="1"/>
      <c r="B224" s="1"/>
      <c r="C224" s="1"/>
      <c r="D224" s="1"/>
      <c r="E224" s="1"/>
      <c r="F224" s="1"/>
    </row>
    <row r="225" spans="1:6" x14ac:dyDescent="0.75">
      <c r="A225" s="1"/>
      <c r="B225" s="1"/>
      <c r="C225" s="1"/>
      <c r="D225" s="1"/>
      <c r="E225" s="1"/>
      <c r="F225" s="1"/>
    </row>
    <row r="226" spans="1:6" x14ac:dyDescent="0.75">
      <c r="A226" s="1"/>
      <c r="B226" s="1"/>
      <c r="C226" s="1"/>
      <c r="D226" s="1"/>
      <c r="E226" s="1"/>
      <c r="F226" s="1"/>
    </row>
    <row r="227" spans="1:6" x14ac:dyDescent="0.75">
      <c r="A227" s="1"/>
      <c r="B227" s="1"/>
      <c r="C227" s="1"/>
      <c r="D227" s="1"/>
      <c r="E227" s="1"/>
      <c r="F227" s="1"/>
    </row>
    <row r="228" spans="1:6" x14ac:dyDescent="0.75">
      <c r="A228" s="1"/>
      <c r="B228" s="1"/>
      <c r="C228" s="1"/>
      <c r="D228" s="1"/>
      <c r="E228" s="1"/>
      <c r="F228" s="1"/>
    </row>
    <row r="229" spans="1:6" x14ac:dyDescent="0.75">
      <c r="A229" s="1"/>
      <c r="B229" s="1"/>
      <c r="C229" s="1"/>
      <c r="D229" s="1"/>
      <c r="E229" s="1"/>
      <c r="F229" s="1"/>
    </row>
    <row r="230" spans="1:6" x14ac:dyDescent="0.75">
      <c r="A230" s="1"/>
      <c r="B230" s="1"/>
      <c r="C230" s="1"/>
      <c r="D230" s="1"/>
      <c r="E230" s="1"/>
      <c r="F230" s="1"/>
    </row>
    <row r="231" spans="1:6" x14ac:dyDescent="0.75">
      <c r="A231" s="1"/>
      <c r="B231" s="1"/>
      <c r="C231" s="1"/>
      <c r="D231" s="1"/>
      <c r="E231" s="1"/>
      <c r="F231" s="1"/>
    </row>
    <row r="232" spans="1:6" x14ac:dyDescent="0.75">
      <c r="A232" s="1"/>
      <c r="B232" s="1"/>
      <c r="C232" s="1"/>
      <c r="D232" s="1"/>
      <c r="E232" s="1"/>
      <c r="F232" s="1"/>
    </row>
    <row r="233" spans="1:6" x14ac:dyDescent="0.75">
      <c r="A233" s="1"/>
      <c r="B233" s="1"/>
      <c r="C233" s="1"/>
      <c r="D233" s="1"/>
      <c r="E233" s="1"/>
      <c r="F233" s="1"/>
    </row>
    <row r="234" spans="1:6" x14ac:dyDescent="0.75">
      <c r="A234" s="1"/>
      <c r="B234" s="1"/>
      <c r="C234" s="1"/>
      <c r="D234" s="1"/>
      <c r="E234" s="1"/>
      <c r="F234" s="1"/>
    </row>
    <row r="235" spans="1:6" x14ac:dyDescent="0.75">
      <c r="A235" s="1"/>
      <c r="B235" s="1"/>
      <c r="C235" s="1"/>
      <c r="D235" s="1"/>
      <c r="E235" s="1"/>
      <c r="F235" s="1"/>
    </row>
    <row r="236" spans="1:6" x14ac:dyDescent="0.75">
      <c r="A236" s="1"/>
      <c r="B236" s="1"/>
      <c r="C236" s="1"/>
      <c r="D236" s="1"/>
      <c r="E236" s="1"/>
      <c r="F236" s="1"/>
    </row>
    <row r="237" spans="1:6" x14ac:dyDescent="0.75">
      <c r="A237" s="1"/>
      <c r="B237" s="1"/>
      <c r="C237" s="1"/>
      <c r="D237" s="1"/>
      <c r="E237" s="1"/>
      <c r="F237" s="1"/>
    </row>
    <row r="238" spans="1:6" x14ac:dyDescent="0.75">
      <c r="A238" s="1"/>
      <c r="B238" s="1"/>
      <c r="C238" s="1"/>
      <c r="D238" s="1"/>
      <c r="E238" s="1"/>
      <c r="F238" s="1"/>
    </row>
    <row r="239" spans="1:6" x14ac:dyDescent="0.75">
      <c r="A239" s="1"/>
      <c r="B239" s="1"/>
      <c r="C239" s="1"/>
      <c r="D239" s="1"/>
      <c r="E239" s="1"/>
      <c r="F239" s="1"/>
    </row>
    <row r="240" spans="1:6" x14ac:dyDescent="0.75">
      <c r="A240" s="1"/>
      <c r="B240" s="1"/>
      <c r="C240" s="1"/>
      <c r="D240" s="1"/>
      <c r="E240" s="1"/>
      <c r="F240" s="1"/>
    </row>
    <row r="241" spans="1:6" x14ac:dyDescent="0.75">
      <c r="A241" s="1"/>
      <c r="B241" s="1"/>
      <c r="C241" s="1"/>
      <c r="D241" s="1"/>
      <c r="E241" s="1"/>
      <c r="F241" s="1"/>
    </row>
    <row r="242" spans="1:6" x14ac:dyDescent="0.75">
      <c r="A242" s="1"/>
      <c r="B242" s="1"/>
      <c r="C242" s="1"/>
      <c r="D242" s="1"/>
      <c r="E242" s="1"/>
      <c r="F242" s="1"/>
    </row>
    <row r="243" spans="1:6" x14ac:dyDescent="0.75">
      <c r="A243" s="1"/>
      <c r="B243" s="1"/>
      <c r="C243" s="1"/>
      <c r="D243" s="1"/>
      <c r="E243" s="1"/>
      <c r="F243" s="1"/>
    </row>
    <row r="244" spans="1:6" x14ac:dyDescent="0.75">
      <c r="A244" s="1"/>
      <c r="B244" s="1"/>
      <c r="C244" s="1"/>
      <c r="D244" s="1"/>
      <c r="E244" s="1"/>
      <c r="F244" s="1"/>
    </row>
    <row r="245" spans="1:6" x14ac:dyDescent="0.75">
      <c r="A245" s="1"/>
      <c r="B245" s="1"/>
      <c r="C245" s="1"/>
      <c r="D245" s="1"/>
      <c r="E245" s="1"/>
      <c r="F245" s="1"/>
    </row>
    <row r="246" spans="1:6" x14ac:dyDescent="0.75">
      <c r="A246" s="1"/>
      <c r="B246" s="1"/>
      <c r="C246" s="1"/>
      <c r="D246" s="1"/>
      <c r="E246" s="1"/>
      <c r="F246" s="1"/>
    </row>
    <row r="247" spans="1:6" x14ac:dyDescent="0.75">
      <c r="A247" s="1"/>
      <c r="B247" s="1"/>
      <c r="C247" s="1"/>
      <c r="D247" s="1"/>
      <c r="E247" s="1"/>
      <c r="F247" s="1"/>
    </row>
    <row r="248" spans="1:6" x14ac:dyDescent="0.75">
      <c r="A248" s="1"/>
      <c r="B248" s="1"/>
      <c r="C248" s="1"/>
      <c r="D248" s="1"/>
      <c r="E248" s="1"/>
      <c r="F248" s="1"/>
    </row>
    <row r="249" spans="1:6" x14ac:dyDescent="0.75">
      <c r="A249" s="1"/>
      <c r="B249" s="1"/>
      <c r="C249" s="1"/>
      <c r="D249" s="1"/>
      <c r="E249" s="1"/>
      <c r="F249" s="1"/>
    </row>
    <row r="250" spans="1:6" x14ac:dyDescent="0.75">
      <c r="A250" s="1"/>
      <c r="B250" s="1"/>
      <c r="C250" s="1"/>
      <c r="D250" s="1"/>
      <c r="E250" s="1"/>
      <c r="F250" s="1"/>
    </row>
    <row r="251" spans="1:6" x14ac:dyDescent="0.75">
      <c r="A251" s="1"/>
      <c r="B251" s="1"/>
      <c r="C251" s="1"/>
      <c r="D251" s="1"/>
      <c r="E251" s="1"/>
      <c r="F251" s="1"/>
    </row>
    <row r="252" spans="1:6" x14ac:dyDescent="0.75">
      <c r="A252" s="1"/>
      <c r="B252" s="1"/>
      <c r="C252" s="1"/>
      <c r="D252" s="1"/>
      <c r="E252" s="1"/>
      <c r="F252" s="1"/>
    </row>
    <row r="253" spans="1:6" x14ac:dyDescent="0.75">
      <c r="A253" s="1"/>
      <c r="B253" s="1"/>
      <c r="C253" s="1"/>
      <c r="D253" s="1"/>
      <c r="E253" s="1"/>
      <c r="F253" s="1"/>
    </row>
    <row r="254" spans="1:6" x14ac:dyDescent="0.75">
      <c r="A254" s="1"/>
      <c r="B254" s="1"/>
      <c r="C254" s="1"/>
      <c r="D254" s="1"/>
      <c r="E254" s="1"/>
      <c r="F254" s="1"/>
    </row>
    <row r="255" spans="1:6" x14ac:dyDescent="0.75">
      <c r="A255" s="1"/>
      <c r="B255" s="1"/>
      <c r="C255" s="1"/>
      <c r="D255" s="1"/>
      <c r="E255" s="1"/>
      <c r="F255" s="1"/>
    </row>
    <row r="256" spans="1:6" x14ac:dyDescent="0.75">
      <c r="A256" s="1"/>
      <c r="B256" s="1"/>
      <c r="C256" s="1"/>
      <c r="D256" s="1"/>
      <c r="E256" s="1"/>
      <c r="F256" s="1"/>
    </row>
    <row r="257" spans="1:6" x14ac:dyDescent="0.75">
      <c r="A257" s="1"/>
      <c r="B257" s="1"/>
      <c r="C257" s="1"/>
      <c r="D257" s="1"/>
      <c r="E257" s="1"/>
      <c r="F257" s="1"/>
    </row>
    <row r="258" spans="1:6" x14ac:dyDescent="0.75">
      <c r="A258" s="1"/>
      <c r="B258" s="1"/>
      <c r="C258" s="1"/>
      <c r="D258" s="1"/>
      <c r="E258" s="1"/>
      <c r="F258" s="1"/>
    </row>
    <row r="259" spans="1:6" x14ac:dyDescent="0.75">
      <c r="A259" s="1"/>
      <c r="B259" s="1"/>
      <c r="C259" s="1"/>
      <c r="D259" s="1"/>
      <c r="E259" s="1"/>
      <c r="F259" s="1"/>
    </row>
    <row r="260" spans="1:6" x14ac:dyDescent="0.75">
      <c r="A260" s="1"/>
      <c r="B260" s="1"/>
      <c r="C260" s="1"/>
      <c r="D260" s="1"/>
      <c r="E260" s="1"/>
      <c r="F260" s="1"/>
    </row>
    <row r="261" spans="1:6" x14ac:dyDescent="0.75">
      <c r="A261" s="1"/>
      <c r="B261" s="1"/>
      <c r="C261" s="1"/>
      <c r="D261" s="1"/>
      <c r="E261" s="1"/>
      <c r="F261" s="1"/>
    </row>
    <row r="262" spans="1:6" x14ac:dyDescent="0.75">
      <c r="A262" s="1"/>
      <c r="B262" s="1"/>
      <c r="C262" s="1"/>
      <c r="D262" s="1"/>
      <c r="E262" s="1"/>
      <c r="F262" s="1"/>
    </row>
    <row r="263" spans="1:6" x14ac:dyDescent="0.75">
      <c r="A263" s="1"/>
      <c r="B263" s="1"/>
      <c r="C263" s="1"/>
      <c r="D263" s="1"/>
      <c r="E263" s="1"/>
      <c r="F263" s="1"/>
    </row>
    <row r="264" spans="1:6" x14ac:dyDescent="0.75">
      <c r="A264" s="1"/>
      <c r="B264" s="1"/>
      <c r="C264" s="1"/>
      <c r="D264" s="1"/>
      <c r="E264" s="1"/>
      <c r="F264" s="1"/>
    </row>
    <row r="265" spans="1:6" x14ac:dyDescent="0.75">
      <c r="A265" s="1"/>
      <c r="B265" s="1"/>
      <c r="C265" s="1"/>
      <c r="D265" s="1"/>
      <c r="E265" s="1"/>
      <c r="F265" s="1"/>
    </row>
    <row r="266" spans="1:6" x14ac:dyDescent="0.75">
      <c r="A266" s="1"/>
      <c r="B266" s="1"/>
      <c r="C266" s="1"/>
      <c r="D266" s="1"/>
      <c r="E266" s="1"/>
      <c r="F266" s="1"/>
    </row>
    <row r="267" spans="1:6" x14ac:dyDescent="0.75">
      <c r="A267" s="1"/>
      <c r="B267" s="1"/>
      <c r="C267" s="1"/>
      <c r="D267" s="1"/>
      <c r="E267" s="1"/>
      <c r="F267" s="1"/>
    </row>
    <row r="268" spans="1:6" x14ac:dyDescent="0.75">
      <c r="A268" s="1"/>
      <c r="B268" s="1"/>
      <c r="C268" s="1"/>
      <c r="D268" s="1"/>
      <c r="E268" s="1"/>
      <c r="F268" s="1"/>
    </row>
    <row r="269" spans="1:6" x14ac:dyDescent="0.75">
      <c r="A269" s="1"/>
      <c r="B269" s="1"/>
      <c r="C269" s="1"/>
      <c r="D269" s="1"/>
      <c r="E269" s="1"/>
      <c r="F269" s="1"/>
    </row>
    <row r="270" spans="1:6" x14ac:dyDescent="0.75">
      <c r="A270" s="1"/>
      <c r="B270" s="1"/>
      <c r="C270" s="1"/>
      <c r="D270" s="1"/>
      <c r="E270" s="1"/>
      <c r="F270" s="1"/>
    </row>
    <row r="271" spans="1:6" x14ac:dyDescent="0.75">
      <c r="A271" s="1"/>
      <c r="B271" s="1"/>
      <c r="C271" s="1"/>
      <c r="D271" s="1"/>
      <c r="E271" s="1"/>
      <c r="F271" s="1"/>
    </row>
    <row r="272" spans="1:6" x14ac:dyDescent="0.75">
      <c r="A272" s="1"/>
      <c r="B272" s="1"/>
      <c r="C272" s="1"/>
      <c r="D272" s="1"/>
      <c r="E272" s="1"/>
      <c r="F272" s="1"/>
    </row>
    <row r="273" spans="1:6" x14ac:dyDescent="0.75">
      <c r="A273" s="1"/>
      <c r="B273" s="1"/>
      <c r="C273" s="1"/>
      <c r="D273" s="1"/>
      <c r="E273" s="1"/>
      <c r="F273" s="1"/>
    </row>
    <row r="274" spans="1:6" x14ac:dyDescent="0.75">
      <c r="A274" s="1"/>
      <c r="B274" s="1"/>
      <c r="C274" s="1"/>
      <c r="D274" s="1"/>
      <c r="E274" s="1"/>
      <c r="F274" s="1"/>
    </row>
    <row r="275" spans="1:6" x14ac:dyDescent="0.75">
      <c r="A275" s="1"/>
      <c r="B275" s="1"/>
      <c r="C275" s="1"/>
      <c r="D275" s="1"/>
      <c r="E275" s="1"/>
      <c r="F275" s="1"/>
    </row>
    <row r="276" spans="1:6" x14ac:dyDescent="0.75">
      <c r="A276" s="1"/>
      <c r="B276" s="1"/>
      <c r="C276" s="1"/>
      <c r="D276" s="1"/>
      <c r="E276" s="1"/>
      <c r="F276" s="1"/>
    </row>
    <row r="277" spans="1:6" x14ac:dyDescent="0.75">
      <c r="A277" s="1"/>
      <c r="B277" s="1"/>
      <c r="C277" s="1"/>
      <c r="D277" s="1"/>
      <c r="E277" s="1"/>
      <c r="F277" s="1"/>
    </row>
    <row r="278" spans="1:6" x14ac:dyDescent="0.75">
      <c r="A278" s="1"/>
      <c r="B278" s="1"/>
      <c r="C278" s="1"/>
      <c r="D278" s="1"/>
      <c r="E278" s="1"/>
      <c r="F278" s="1"/>
    </row>
    <row r="279" spans="1:6" x14ac:dyDescent="0.75">
      <c r="A279" s="1"/>
      <c r="B279" s="1"/>
      <c r="C279" s="1"/>
      <c r="D279" s="1"/>
      <c r="E279" s="1"/>
      <c r="F279" s="1"/>
    </row>
    <row r="280" spans="1:6" x14ac:dyDescent="0.75">
      <c r="A280" s="1"/>
      <c r="B280" s="1"/>
      <c r="C280" s="1"/>
      <c r="D280" s="1"/>
      <c r="E280" s="1"/>
      <c r="F280" s="1"/>
    </row>
    <row r="281" spans="1:6" x14ac:dyDescent="0.75">
      <c r="A281" s="1"/>
      <c r="B281" s="1"/>
      <c r="C281" s="1"/>
      <c r="D281" s="1"/>
      <c r="E281" s="1"/>
      <c r="F281" s="1"/>
    </row>
    <row r="282" spans="1:6" x14ac:dyDescent="0.75">
      <c r="A282" s="1"/>
      <c r="B282" s="1"/>
      <c r="C282" s="1"/>
      <c r="D282" s="1"/>
      <c r="E282" s="1"/>
      <c r="F282" s="1"/>
    </row>
    <row r="283" spans="1:6" x14ac:dyDescent="0.75">
      <c r="A283" s="1"/>
      <c r="B283" s="1"/>
      <c r="C283" s="1"/>
      <c r="D283" s="1"/>
      <c r="E283" s="1"/>
      <c r="F283" s="1"/>
    </row>
    <row r="284" spans="1:6" x14ac:dyDescent="0.75">
      <c r="A284" s="1"/>
      <c r="B284" s="1"/>
      <c r="C284" s="1"/>
      <c r="D284" s="1"/>
      <c r="E284" s="1"/>
      <c r="F284" s="1"/>
    </row>
    <row r="285" spans="1:6" x14ac:dyDescent="0.75">
      <c r="A285" s="1"/>
      <c r="B285" s="1"/>
      <c r="C285" s="1"/>
      <c r="D285" s="1"/>
      <c r="E285" s="1"/>
      <c r="F285" s="1"/>
    </row>
    <row r="286" spans="1:6" x14ac:dyDescent="0.75">
      <c r="A286" s="1"/>
      <c r="B286" s="1"/>
      <c r="C286" s="1"/>
      <c r="D286" s="1"/>
      <c r="E286" s="1"/>
      <c r="F286" s="1"/>
    </row>
    <row r="287" spans="1:6" x14ac:dyDescent="0.75">
      <c r="A287" s="1"/>
      <c r="B287" s="1"/>
      <c r="C287" s="1"/>
      <c r="D287" s="1"/>
      <c r="E287" s="1"/>
      <c r="F287" s="1"/>
    </row>
    <row r="288" spans="1:6" x14ac:dyDescent="0.75">
      <c r="A288" s="1"/>
      <c r="B288" s="1"/>
      <c r="C288" s="1"/>
      <c r="D288" s="1"/>
      <c r="E288" s="1"/>
      <c r="F288" s="1"/>
    </row>
    <row r="289" spans="1:6" x14ac:dyDescent="0.75">
      <c r="A289" s="1"/>
      <c r="B289" s="1"/>
      <c r="C289" s="1"/>
      <c r="D289" s="1"/>
      <c r="E289" s="1"/>
      <c r="F289" s="1"/>
    </row>
    <row r="290" spans="1:6" x14ac:dyDescent="0.75">
      <c r="A290" s="1"/>
      <c r="B290" s="1"/>
      <c r="C290" s="1"/>
      <c r="D290" s="1"/>
      <c r="E290" s="1"/>
      <c r="F290" s="1"/>
    </row>
    <row r="291" spans="1:6" x14ac:dyDescent="0.75">
      <c r="A291" s="1"/>
      <c r="B291" s="1"/>
      <c r="C291" s="1"/>
      <c r="D291" s="1"/>
      <c r="E291" s="1"/>
      <c r="F291" s="1"/>
    </row>
    <row r="292" spans="1:6" x14ac:dyDescent="0.75">
      <c r="A292" s="1"/>
      <c r="B292" s="1"/>
      <c r="C292" s="1"/>
      <c r="D292" s="1"/>
      <c r="E292" s="1"/>
      <c r="F292" s="1"/>
    </row>
    <row r="293" spans="1:6" x14ac:dyDescent="0.75">
      <c r="A293" s="1"/>
      <c r="B293" s="1"/>
      <c r="C293" s="1"/>
      <c r="D293" s="1"/>
      <c r="E293" s="1"/>
      <c r="F293" s="1"/>
    </row>
    <row r="294" spans="1:6" x14ac:dyDescent="0.75">
      <c r="A294" s="1"/>
      <c r="B294" s="1"/>
      <c r="C294" s="1"/>
      <c r="D294" s="1"/>
      <c r="E294" s="1"/>
      <c r="F294" s="1"/>
    </row>
    <row r="295" spans="1:6" x14ac:dyDescent="0.75">
      <c r="A295" s="1"/>
      <c r="B295" s="1"/>
      <c r="C295" s="1"/>
      <c r="D295" s="1"/>
      <c r="E295" s="1"/>
      <c r="F295" s="1"/>
    </row>
    <row r="296" spans="1:6" x14ac:dyDescent="0.75">
      <c r="A296" s="1"/>
      <c r="B296" s="1"/>
      <c r="C296" s="1"/>
      <c r="D296" s="1"/>
      <c r="E296" s="1"/>
      <c r="F296" s="1"/>
    </row>
    <row r="297" spans="1:6" x14ac:dyDescent="0.75">
      <c r="A297" s="1"/>
      <c r="B297" s="1"/>
      <c r="C297" s="1"/>
      <c r="D297" s="1"/>
      <c r="E297" s="1"/>
      <c r="F297" s="1"/>
    </row>
    <row r="298" spans="1:6" x14ac:dyDescent="0.75">
      <c r="A298" s="1"/>
      <c r="B298" s="1"/>
      <c r="C298" s="1"/>
      <c r="D298" s="1"/>
      <c r="E298" s="1"/>
      <c r="F298" s="1"/>
    </row>
    <row r="299" spans="1:6" x14ac:dyDescent="0.75">
      <c r="A299" s="1"/>
      <c r="B299" s="1"/>
      <c r="C299" s="1"/>
      <c r="D299" s="1"/>
      <c r="E299" s="1"/>
      <c r="F299" s="1"/>
    </row>
    <row r="300" spans="1:6" x14ac:dyDescent="0.75">
      <c r="A300" s="1"/>
      <c r="B300" s="1"/>
      <c r="C300" s="1"/>
      <c r="D300" s="1"/>
      <c r="E300" s="1"/>
      <c r="F300" s="1"/>
    </row>
    <row r="301" spans="1:6" x14ac:dyDescent="0.75">
      <c r="A301" s="1"/>
      <c r="B301" s="1"/>
      <c r="C301" s="1"/>
      <c r="D301" s="1"/>
      <c r="E301" s="1"/>
      <c r="F301" s="1"/>
    </row>
    <row r="302" spans="1:6" x14ac:dyDescent="0.75">
      <c r="A302" s="1"/>
      <c r="B302" s="1"/>
      <c r="C302" s="1"/>
      <c r="D302" s="1"/>
      <c r="E302" s="1"/>
      <c r="F302" s="1"/>
    </row>
    <row r="303" spans="1:6" x14ac:dyDescent="0.75">
      <c r="A303" s="1"/>
      <c r="B303" s="1"/>
      <c r="C303" s="1"/>
      <c r="D303" s="1"/>
      <c r="E303" s="1"/>
      <c r="F303" s="1"/>
    </row>
    <row r="304" spans="1:6" x14ac:dyDescent="0.75">
      <c r="A304" s="1"/>
      <c r="B304" s="1"/>
      <c r="C304" s="1"/>
      <c r="D304" s="1"/>
      <c r="E304" s="1"/>
      <c r="F304" s="1"/>
    </row>
    <row r="305" spans="1:6" x14ac:dyDescent="0.75">
      <c r="A305" s="1"/>
      <c r="B305" s="1"/>
      <c r="C305" s="1"/>
      <c r="D305" s="1"/>
      <c r="E305" s="1"/>
      <c r="F305" s="1"/>
    </row>
    <row r="306" spans="1:6" x14ac:dyDescent="0.75">
      <c r="A306" s="1"/>
      <c r="B306" s="1"/>
      <c r="C306" s="1"/>
      <c r="D306" s="1"/>
      <c r="E306" s="1"/>
      <c r="F306" s="1"/>
    </row>
    <row r="307" spans="1:6" x14ac:dyDescent="0.75">
      <c r="A307" s="1"/>
      <c r="B307" s="1"/>
      <c r="C307" s="1"/>
      <c r="D307" s="1"/>
      <c r="E307" s="1"/>
      <c r="F307" s="1"/>
    </row>
    <row r="308" spans="1:6" x14ac:dyDescent="0.75">
      <c r="A308" s="1"/>
      <c r="B308" s="1"/>
      <c r="C308" s="1"/>
      <c r="D308" s="1"/>
      <c r="E308" s="1"/>
      <c r="F308" s="1"/>
    </row>
    <row r="309" spans="1:6" x14ac:dyDescent="0.75">
      <c r="A309" s="1"/>
      <c r="B309" s="1"/>
      <c r="C309" s="1"/>
      <c r="D309" s="1"/>
      <c r="E309" s="1"/>
      <c r="F309" s="1"/>
    </row>
    <row r="310" spans="1:6" x14ac:dyDescent="0.75">
      <c r="A310" s="1"/>
      <c r="B310" s="1"/>
      <c r="C310" s="1"/>
      <c r="D310" s="1"/>
      <c r="E310" s="1"/>
      <c r="F310" s="1"/>
    </row>
    <row r="311" spans="1:6" x14ac:dyDescent="0.75">
      <c r="A311" s="1"/>
      <c r="B311" s="1"/>
      <c r="C311" s="1"/>
      <c r="D311" s="1"/>
      <c r="E311" s="1"/>
      <c r="F311" s="1"/>
    </row>
    <row r="312" spans="1:6" x14ac:dyDescent="0.75">
      <c r="A312" s="1"/>
      <c r="B312" s="1"/>
      <c r="C312" s="1"/>
      <c r="D312" s="1"/>
      <c r="E312" s="1"/>
      <c r="F312" s="1"/>
    </row>
    <row r="313" spans="1:6" x14ac:dyDescent="0.75">
      <c r="A313" s="1"/>
      <c r="B313" s="1"/>
      <c r="C313" s="1"/>
      <c r="D313" s="1"/>
      <c r="E313" s="1"/>
      <c r="F313" s="1"/>
    </row>
    <row r="314" spans="1:6" x14ac:dyDescent="0.75">
      <c r="A314" s="1"/>
      <c r="B314" s="1"/>
      <c r="C314" s="1"/>
      <c r="D314" s="1"/>
      <c r="E314" s="1"/>
      <c r="F314" s="1"/>
    </row>
    <row r="315" spans="1:6" x14ac:dyDescent="0.75">
      <c r="A315" s="1"/>
      <c r="B315" s="1"/>
      <c r="C315" s="1"/>
      <c r="D315" s="1"/>
      <c r="E315" s="1"/>
      <c r="F315" s="1"/>
    </row>
    <row r="316" spans="1:6" x14ac:dyDescent="0.75">
      <c r="A316" s="1"/>
      <c r="B316" s="1"/>
      <c r="C316" s="1"/>
      <c r="D316" s="1"/>
      <c r="E316" s="1"/>
      <c r="F316" s="1"/>
    </row>
    <row r="317" spans="1:6" x14ac:dyDescent="0.75">
      <c r="A317" s="1"/>
      <c r="B317" s="1"/>
      <c r="C317" s="1"/>
      <c r="D317" s="1"/>
      <c r="E317" s="1"/>
      <c r="F317" s="1"/>
    </row>
    <row r="318" spans="1:6" x14ac:dyDescent="0.75">
      <c r="A318" s="1"/>
      <c r="B318" s="1"/>
      <c r="C318" s="1"/>
      <c r="D318" s="1"/>
      <c r="E318" s="1"/>
      <c r="F318" s="1"/>
    </row>
    <row r="319" spans="1:6" x14ac:dyDescent="0.75">
      <c r="A319" s="1"/>
      <c r="B319" s="1"/>
      <c r="C319" s="1"/>
      <c r="D319" s="1"/>
      <c r="E319" s="1"/>
      <c r="F319" s="1"/>
    </row>
    <row r="320" spans="1:6" x14ac:dyDescent="0.75">
      <c r="A320" s="1"/>
      <c r="B320" s="1"/>
      <c r="C320" s="1"/>
      <c r="D320" s="1"/>
      <c r="E320" s="1"/>
      <c r="F320" s="1"/>
    </row>
    <row r="321" spans="1:6" x14ac:dyDescent="0.75">
      <c r="A321" s="1"/>
      <c r="B321" s="1"/>
      <c r="C321" s="1"/>
      <c r="D321" s="1"/>
      <c r="E321" s="1"/>
      <c r="F321" s="1"/>
    </row>
    <row r="322" spans="1:6" x14ac:dyDescent="0.75">
      <c r="A322" s="1"/>
      <c r="B322" s="1"/>
      <c r="C322" s="1"/>
      <c r="D322" s="1"/>
      <c r="E322" s="1"/>
      <c r="F322" s="1"/>
    </row>
    <row r="323" spans="1:6" x14ac:dyDescent="0.75">
      <c r="A323" s="1"/>
      <c r="B323" s="1"/>
      <c r="C323" s="1"/>
      <c r="D323" s="1"/>
      <c r="E323" s="1"/>
      <c r="F323" s="1"/>
    </row>
    <row r="324" spans="1:6" x14ac:dyDescent="0.75">
      <c r="A324" s="1"/>
      <c r="B324" s="1"/>
      <c r="C324" s="1"/>
      <c r="D324" s="1"/>
      <c r="E324" s="1"/>
      <c r="F324" s="1"/>
    </row>
    <row r="325" spans="1:6" x14ac:dyDescent="0.75">
      <c r="A325" s="1"/>
      <c r="B325" s="1"/>
      <c r="C325" s="1"/>
      <c r="D325" s="1"/>
      <c r="E325" s="1"/>
      <c r="F325" s="1"/>
    </row>
    <row r="326" spans="1:6" x14ac:dyDescent="0.75">
      <c r="A326" s="1"/>
      <c r="B326" s="1"/>
      <c r="C326" s="1"/>
      <c r="D326" s="1"/>
      <c r="E326" s="1"/>
      <c r="F326" s="1"/>
    </row>
    <row r="327" spans="1:6" x14ac:dyDescent="0.75">
      <c r="A327" s="1"/>
      <c r="B327" s="1"/>
      <c r="C327" s="1"/>
      <c r="D327" s="1"/>
      <c r="E327" s="1"/>
      <c r="F327" s="1"/>
    </row>
    <row r="328" spans="1:6" x14ac:dyDescent="0.75">
      <c r="A328" s="1"/>
      <c r="B328" s="1"/>
      <c r="C328" s="1"/>
      <c r="D328" s="1"/>
      <c r="E328" s="1"/>
      <c r="F328" s="1"/>
    </row>
    <row r="329" spans="1:6" x14ac:dyDescent="0.75">
      <c r="A329" s="1"/>
      <c r="B329" s="1"/>
      <c r="C329" s="1"/>
      <c r="D329" s="1"/>
      <c r="E329" s="1"/>
      <c r="F329" s="1"/>
    </row>
    <row r="330" spans="1:6" x14ac:dyDescent="0.75">
      <c r="A330" s="1"/>
      <c r="B330" s="1"/>
      <c r="C330" s="1"/>
      <c r="D330" s="1"/>
      <c r="E330" s="1"/>
      <c r="F330" s="1"/>
    </row>
    <row r="331" spans="1:6" x14ac:dyDescent="0.75">
      <c r="A331" s="1"/>
      <c r="B331" s="1"/>
      <c r="C331" s="1"/>
      <c r="D331" s="1"/>
      <c r="E331" s="1"/>
      <c r="F331" s="1"/>
    </row>
    <row r="332" spans="1:6" x14ac:dyDescent="0.75">
      <c r="A332" s="1"/>
      <c r="B332" s="1"/>
      <c r="C332" s="1"/>
      <c r="D332" s="1"/>
      <c r="E332" s="1"/>
      <c r="F332" s="1"/>
    </row>
    <row r="333" spans="1:6" x14ac:dyDescent="0.75">
      <c r="A333" s="1"/>
      <c r="B333" s="1"/>
      <c r="C333" s="1"/>
      <c r="D333" s="1"/>
      <c r="E333" s="1"/>
      <c r="F333" s="1"/>
    </row>
    <row r="334" spans="1:6" x14ac:dyDescent="0.75">
      <c r="A334" s="1"/>
      <c r="B334" s="1"/>
      <c r="C334" s="1"/>
      <c r="D334" s="1"/>
      <c r="E334" s="1"/>
      <c r="F334" s="1"/>
    </row>
    <row r="335" spans="1:6" x14ac:dyDescent="0.75">
      <c r="A335" s="1"/>
      <c r="B335" s="1"/>
      <c r="C335" s="1"/>
      <c r="D335" s="1"/>
      <c r="E335" s="1"/>
      <c r="F335" s="1"/>
    </row>
    <row r="336" spans="1:6" x14ac:dyDescent="0.75">
      <c r="A336" s="1"/>
      <c r="B336" s="1"/>
      <c r="C336" s="1"/>
      <c r="D336" s="1"/>
      <c r="E336" s="1"/>
      <c r="F336" s="1"/>
    </row>
    <row r="337" spans="1:6" x14ac:dyDescent="0.75">
      <c r="A337" s="1"/>
      <c r="B337" s="1"/>
      <c r="C337" s="1"/>
      <c r="D337" s="1"/>
      <c r="E337" s="1"/>
      <c r="F337" s="1"/>
    </row>
    <row r="338" spans="1:6" x14ac:dyDescent="0.75">
      <c r="A338" s="1"/>
      <c r="B338" s="1"/>
      <c r="C338" s="1"/>
      <c r="D338" s="1"/>
      <c r="E338" s="1"/>
      <c r="F338" s="1"/>
    </row>
    <row r="339" spans="1:6" x14ac:dyDescent="0.75">
      <c r="A339" s="1"/>
      <c r="B339" s="1"/>
      <c r="C339" s="1"/>
      <c r="D339" s="1"/>
      <c r="E339" s="1"/>
      <c r="F339" s="1"/>
    </row>
    <row r="340" spans="1:6" x14ac:dyDescent="0.75">
      <c r="A340" s="1"/>
      <c r="B340" s="1"/>
      <c r="C340" s="1"/>
      <c r="D340" s="1"/>
      <c r="E340" s="1"/>
      <c r="F340" s="1"/>
    </row>
    <row r="341" spans="1:6" x14ac:dyDescent="0.75">
      <c r="A341" s="1"/>
      <c r="B341" s="1"/>
      <c r="C341" s="1"/>
      <c r="D341" s="1"/>
      <c r="E341" s="1"/>
      <c r="F341" s="1"/>
    </row>
    <row r="342" spans="1:6" x14ac:dyDescent="0.75">
      <c r="A342" s="1"/>
      <c r="B342" s="1"/>
      <c r="C342" s="1"/>
      <c r="D342" s="1"/>
      <c r="E342" s="1"/>
      <c r="F342" s="1"/>
    </row>
    <row r="343" spans="1:6" x14ac:dyDescent="0.75">
      <c r="A343" s="1"/>
      <c r="B343" s="1"/>
      <c r="C343" s="1"/>
      <c r="D343" s="1"/>
      <c r="E343" s="1"/>
      <c r="F343" s="1"/>
    </row>
    <row r="344" spans="1:6" x14ac:dyDescent="0.75">
      <c r="A344" s="1"/>
      <c r="B344" s="1"/>
      <c r="C344" s="1"/>
      <c r="D344" s="1"/>
      <c r="E344" s="1"/>
      <c r="F344" s="1"/>
    </row>
    <row r="345" spans="1:6" x14ac:dyDescent="0.75">
      <c r="A345" s="1"/>
      <c r="B345" s="1"/>
      <c r="C345" s="1"/>
      <c r="D345" s="1"/>
      <c r="E345" s="1"/>
      <c r="F345" s="1"/>
    </row>
    <row r="346" spans="1:6" x14ac:dyDescent="0.75">
      <c r="A346" s="1"/>
      <c r="B346" s="1"/>
      <c r="C346" s="1"/>
      <c r="D346" s="1"/>
      <c r="E346" s="1"/>
      <c r="F346" s="1"/>
    </row>
    <row r="347" spans="1:6" x14ac:dyDescent="0.75">
      <c r="A347" s="1"/>
      <c r="B347" s="1"/>
      <c r="C347" s="1"/>
      <c r="D347" s="1"/>
      <c r="E347" s="1"/>
      <c r="F347" s="1"/>
    </row>
    <row r="348" spans="1:6" x14ac:dyDescent="0.75">
      <c r="A348" s="1"/>
      <c r="B348" s="1"/>
      <c r="C348" s="1"/>
      <c r="D348" s="1"/>
      <c r="E348" s="1"/>
      <c r="F348" s="1"/>
    </row>
    <row r="349" spans="1:6" x14ac:dyDescent="0.75">
      <c r="A349" s="1"/>
      <c r="B349" s="1"/>
      <c r="C349" s="1"/>
      <c r="D349" s="1"/>
      <c r="E349" s="1"/>
      <c r="F349" s="1"/>
    </row>
    <row r="350" spans="1:6" x14ac:dyDescent="0.75">
      <c r="A350" s="1"/>
      <c r="B350" s="1"/>
      <c r="C350" s="1"/>
      <c r="D350" s="1"/>
      <c r="E350" s="1"/>
      <c r="F350" s="1"/>
    </row>
    <row r="351" spans="1:6" x14ac:dyDescent="0.75">
      <c r="A351" s="1"/>
      <c r="B351" s="1"/>
      <c r="C351" s="1"/>
      <c r="D351" s="1"/>
      <c r="E351" s="1"/>
      <c r="F351" s="1"/>
    </row>
    <row r="352" spans="1:6" x14ac:dyDescent="0.75">
      <c r="A352" s="1"/>
      <c r="B352" s="1"/>
      <c r="C352" s="1"/>
      <c r="D352" s="1"/>
      <c r="E352" s="1"/>
      <c r="F352" s="1"/>
    </row>
    <row r="353" spans="1:6" x14ac:dyDescent="0.75">
      <c r="A353" s="1"/>
      <c r="B353" s="1"/>
      <c r="C353" s="1"/>
      <c r="D353" s="1"/>
      <c r="E353" s="1"/>
      <c r="F353" s="1"/>
    </row>
    <row r="354" spans="1:6" x14ac:dyDescent="0.75">
      <c r="A354" s="1"/>
      <c r="B354" s="1"/>
      <c r="C354" s="1"/>
      <c r="D354" s="1"/>
      <c r="E354" s="1"/>
      <c r="F354" s="1"/>
    </row>
    <row r="355" spans="1:6" x14ac:dyDescent="0.75">
      <c r="A355" s="1"/>
      <c r="B355" s="1"/>
      <c r="C355" s="1"/>
      <c r="D355" s="1"/>
      <c r="E355" s="1"/>
      <c r="F355" s="1"/>
    </row>
    <row r="356" spans="1:6" x14ac:dyDescent="0.75">
      <c r="A356" s="1"/>
      <c r="B356" s="1"/>
      <c r="C356" s="1"/>
      <c r="D356" s="1"/>
      <c r="E356" s="1"/>
      <c r="F356" s="1"/>
    </row>
    <row r="357" spans="1:6" x14ac:dyDescent="0.75">
      <c r="A357" s="1"/>
      <c r="B357" s="1"/>
      <c r="C357" s="1"/>
      <c r="D357" s="1"/>
      <c r="E357" s="1"/>
      <c r="F357" s="1"/>
    </row>
    <row r="358" spans="1:6" x14ac:dyDescent="0.75">
      <c r="A358" s="1"/>
      <c r="B358" s="1"/>
      <c r="C358" s="1"/>
      <c r="D358" s="1"/>
      <c r="E358" s="1"/>
      <c r="F358" s="1"/>
    </row>
    <row r="359" spans="1:6" x14ac:dyDescent="0.75">
      <c r="A359" s="1"/>
      <c r="B359" s="1"/>
      <c r="C359" s="1"/>
      <c r="D359" s="1"/>
      <c r="E359" s="1"/>
      <c r="F359" s="1"/>
    </row>
    <row r="360" spans="1:6" x14ac:dyDescent="0.75">
      <c r="A360" s="1"/>
      <c r="B360" s="1"/>
      <c r="C360" s="1"/>
      <c r="D360" s="1"/>
      <c r="E360" s="1"/>
      <c r="F360" s="1"/>
    </row>
    <row r="361" spans="1:6" x14ac:dyDescent="0.75">
      <c r="A361" s="1"/>
      <c r="B361" s="1"/>
      <c r="C361" s="1"/>
      <c r="D361" s="1"/>
      <c r="E361" s="1"/>
      <c r="F361" s="1"/>
    </row>
    <row r="362" spans="1:6" x14ac:dyDescent="0.75">
      <c r="A362" s="1"/>
      <c r="B362" s="1"/>
      <c r="C362" s="1"/>
      <c r="D362" s="1"/>
      <c r="E362" s="1"/>
      <c r="F362" s="1"/>
    </row>
    <row r="363" spans="1:6" x14ac:dyDescent="0.75">
      <c r="A363" s="1"/>
      <c r="B363" s="1"/>
      <c r="C363" s="1"/>
      <c r="D363" s="1"/>
      <c r="E363" s="1"/>
      <c r="F363" s="1"/>
    </row>
    <row r="364" spans="1:6" x14ac:dyDescent="0.75">
      <c r="A364" s="1"/>
      <c r="B364" s="1"/>
      <c r="C364" s="1"/>
      <c r="D364" s="1"/>
      <c r="E364" s="1"/>
      <c r="F364" s="1"/>
    </row>
    <row r="365" spans="1:6" x14ac:dyDescent="0.75">
      <c r="A365" s="1"/>
      <c r="B365" s="1"/>
      <c r="C365" s="1"/>
      <c r="D365" s="1"/>
      <c r="E365" s="1"/>
      <c r="F365" s="1"/>
    </row>
    <row r="366" spans="1:6" x14ac:dyDescent="0.75">
      <c r="A366" s="1"/>
      <c r="B366" s="1"/>
      <c r="C366" s="1"/>
      <c r="D366" s="1"/>
      <c r="E366" s="1"/>
      <c r="F366" s="1"/>
    </row>
    <row r="367" spans="1:6" x14ac:dyDescent="0.75">
      <c r="A367" s="1"/>
      <c r="B367" s="1"/>
      <c r="C367" s="1"/>
      <c r="D367" s="1"/>
      <c r="E367" s="1"/>
      <c r="F367" s="1"/>
    </row>
    <row r="368" spans="1:6" x14ac:dyDescent="0.75">
      <c r="A368" s="1"/>
      <c r="B368" s="1"/>
      <c r="C368" s="1"/>
      <c r="D368" s="1"/>
      <c r="E368" s="1"/>
      <c r="F368" s="1"/>
    </row>
    <row r="369" spans="1:6" x14ac:dyDescent="0.75">
      <c r="A369" s="1"/>
      <c r="B369" s="1"/>
      <c r="C369" s="1"/>
      <c r="D369" s="1"/>
      <c r="E369" s="1"/>
      <c r="F369" s="1"/>
    </row>
    <row r="370" spans="1:6" x14ac:dyDescent="0.75">
      <c r="A370" s="1"/>
      <c r="B370" s="1"/>
      <c r="C370" s="1"/>
      <c r="D370" s="1"/>
      <c r="E370" s="1"/>
      <c r="F370" s="1"/>
    </row>
    <row r="371" spans="1:6" x14ac:dyDescent="0.75">
      <c r="A371" s="1"/>
      <c r="B371" s="1"/>
      <c r="C371" s="1"/>
      <c r="D371" s="1"/>
      <c r="E371" s="1"/>
      <c r="F371" s="1"/>
    </row>
    <row r="372" spans="1:6" x14ac:dyDescent="0.75">
      <c r="A372" s="1"/>
      <c r="B372" s="1"/>
      <c r="C372" s="1"/>
      <c r="D372" s="1"/>
      <c r="E372" s="1"/>
      <c r="F372" s="1"/>
    </row>
    <row r="373" spans="1:6" x14ac:dyDescent="0.75">
      <c r="A373" s="1"/>
      <c r="B373" s="1"/>
      <c r="C373" s="1"/>
      <c r="D373" s="1"/>
      <c r="E373" s="1"/>
      <c r="F373" s="1"/>
    </row>
    <row r="374" spans="1:6" x14ac:dyDescent="0.75">
      <c r="A374" s="1"/>
      <c r="B374" s="1"/>
      <c r="C374" s="1"/>
      <c r="D374" s="1"/>
      <c r="E374" s="1"/>
      <c r="F374" s="1"/>
    </row>
    <row r="375" spans="1:6" x14ac:dyDescent="0.75">
      <c r="A375" s="1"/>
      <c r="B375" s="1"/>
      <c r="C375" s="1"/>
      <c r="D375" s="1"/>
      <c r="E375" s="1"/>
      <c r="F375" s="1"/>
    </row>
    <row r="376" spans="1:6" x14ac:dyDescent="0.75">
      <c r="A376" s="1"/>
      <c r="B376" s="1"/>
      <c r="C376" s="1"/>
      <c r="D376" s="1"/>
      <c r="E376" s="1"/>
      <c r="F376" s="1"/>
    </row>
    <row r="377" spans="1:6" x14ac:dyDescent="0.75">
      <c r="A377" s="1"/>
      <c r="B377" s="1"/>
      <c r="C377" s="1"/>
      <c r="D377" s="1"/>
      <c r="E377" s="1"/>
      <c r="F377" s="1"/>
    </row>
    <row r="378" spans="1:6" x14ac:dyDescent="0.75">
      <c r="A378" s="1"/>
      <c r="B378" s="1"/>
      <c r="C378" s="1"/>
      <c r="D378" s="1"/>
      <c r="E378" s="1"/>
      <c r="F378" s="1"/>
    </row>
    <row r="379" spans="1:6" x14ac:dyDescent="0.75">
      <c r="A379" s="1"/>
      <c r="B379" s="1"/>
      <c r="C379" s="1"/>
      <c r="D379" s="1"/>
      <c r="E379" s="1"/>
      <c r="F379" s="1"/>
    </row>
    <row r="380" spans="1:6" x14ac:dyDescent="0.75">
      <c r="A380" s="1"/>
      <c r="B380" s="1"/>
      <c r="C380" s="1"/>
      <c r="D380" s="1"/>
      <c r="E380" s="1"/>
      <c r="F380" s="1"/>
    </row>
    <row r="381" spans="1:6" x14ac:dyDescent="0.75">
      <c r="A381" s="1"/>
      <c r="B381" s="1"/>
      <c r="C381" s="1"/>
      <c r="D381" s="1"/>
      <c r="E381" s="1"/>
      <c r="F381" s="1"/>
    </row>
    <row r="382" spans="1:6" x14ac:dyDescent="0.75">
      <c r="A382" s="1"/>
      <c r="B382" s="1"/>
      <c r="C382" s="1"/>
      <c r="D382" s="1"/>
      <c r="E382" s="1"/>
      <c r="F382" s="1"/>
    </row>
    <row r="383" spans="1:6" x14ac:dyDescent="0.75">
      <c r="A383" s="1"/>
      <c r="B383" s="1"/>
      <c r="C383" s="1"/>
      <c r="D383" s="1"/>
      <c r="E383" s="1"/>
      <c r="F383" s="1"/>
    </row>
    <row r="384" spans="1:6" x14ac:dyDescent="0.75">
      <c r="A384" s="1"/>
      <c r="B384" s="1"/>
      <c r="C384" s="1"/>
      <c r="D384" s="1"/>
      <c r="E384" s="1"/>
      <c r="F384" s="1"/>
    </row>
    <row r="385" spans="1:6" x14ac:dyDescent="0.75">
      <c r="A385" s="1"/>
      <c r="B385" s="1"/>
      <c r="C385" s="1"/>
      <c r="D385" s="1"/>
      <c r="E385" s="1"/>
      <c r="F385" s="1"/>
    </row>
    <row r="386" spans="1:6" x14ac:dyDescent="0.75">
      <c r="A386" s="1"/>
      <c r="B386" s="1"/>
      <c r="C386" s="1"/>
      <c r="D386" s="1"/>
      <c r="E386" s="1"/>
      <c r="F386" s="1"/>
    </row>
    <row r="387" spans="1:6" x14ac:dyDescent="0.75">
      <c r="A387" s="1"/>
      <c r="B387" s="1"/>
      <c r="C387" s="1"/>
      <c r="D387" s="1"/>
      <c r="E387" s="1"/>
      <c r="F387" s="1"/>
    </row>
    <row r="388" spans="1:6" x14ac:dyDescent="0.75">
      <c r="A388" s="1"/>
      <c r="B388" s="1"/>
      <c r="C388" s="1"/>
      <c r="D388" s="1"/>
      <c r="E388" s="1"/>
      <c r="F388" s="1"/>
    </row>
    <row r="389" spans="1:6" x14ac:dyDescent="0.75">
      <c r="A389" s="1"/>
      <c r="B389" s="1"/>
      <c r="C389" s="1"/>
      <c r="D389" s="1"/>
      <c r="E389" s="1"/>
      <c r="F389" s="1"/>
    </row>
    <row r="390" spans="1:6" x14ac:dyDescent="0.75">
      <c r="A390" s="1"/>
      <c r="B390" s="1"/>
      <c r="C390" s="1"/>
      <c r="D390" s="1"/>
      <c r="E390" s="1"/>
      <c r="F390" s="1"/>
    </row>
    <row r="391" spans="1:6" x14ac:dyDescent="0.75">
      <c r="A391" s="1"/>
      <c r="B391" s="1"/>
      <c r="C391" s="1"/>
      <c r="D391" s="1"/>
      <c r="E391" s="1"/>
      <c r="F391" s="1"/>
    </row>
    <row r="392" spans="1:6" x14ac:dyDescent="0.75">
      <c r="A392" s="1"/>
      <c r="B392" s="1"/>
      <c r="C392" s="1"/>
      <c r="D392" s="1"/>
      <c r="E392" s="1"/>
      <c r="F392" s="1"/>
    </row>
    <row r="393" spans="1:6" x14ac:dyDescent="0.75">
      <c r="A393" s="1"/>
      <c r="B393" s="1"/>
      <c r="C393" s="1"/>
      <c r="D393" s="1"/>
      <c r="E393" s="1"/>
      <c r="F393" s="1"/>
    </row>
    <row r="394" spans="1:6" x14ac:dyDescent="0.75">
      <c r="A394" s="1"/>
      <c r="B394" s="1"/>
      <c r="C394" s="1"/>
      <c r="D394" s="1"/>
      <c r="E394" s="1"/>
      <c r="F394" s="1"/>
    </row>
    <row r="395" spans="1:6" x14ac:dyDescent="0.75">
      <c r="A395" s="1"/>
      <c r="B395" s="1"/>
      <c r="C395" s="1"/>
      <c r="D395" s="1"/>
      <c r="E395" s="1"/>
      <c r="F395" s="1"/>
    </row>
    <row r="396" spans="1:6" x14ac:dyDescent="0.75">
      <c r="A396" s="1"/>
      <c r="B396" s="1"/>
      <c r="C396" s="1"/>
      <c r="D396" s="1"/>
      <c r="E396" s="1"/>
      <c r="F396" s="1"/>
    </row>
    <row r="397" spans="1:6" x14ac:dyDescent="0.75">
      <c r="A397" s="1"/>
      <c r="B397" s="1"/>
      <c r="C397" s="1"/>
      <c r="D397" s="1"/>
      <c r="E397" s="1"/>
      <c r="F397" s="1"/>
    </row>
    <row r="398" spans="1:6" x14ac:dyDescent="0.75">
      <c r="A398" s="1"/>
      <c r="B398" s="1"/>
      <c r="C398" s="1"/>
      <c r="D398" s="1"/>
      <c r="E398" s="1"/>
      <c r="F398" s="1"/>
    </row>
    <row r="399" spans="1:6" x14ac:dyDescent="0.75">
      <c r="A399" s="1"/>
      <c r="B399" s="1"/>
      <c r="C399" s="1"/>
      <c r="D399" s="1"/>
      <c r="E399" s="1"/>
      <c r="F399" s="1"/>
    </row>
    <row r="400" spans="1:6" x14ac:dyDescent="0.75">
      <c r="A400" s="1"/>
      <c r="B400" s="1"/>
      <c r="C400" s="1"/>
      <c r="D400" s="1"/>
      <c r="E400" s="1"/>
      <c r="F400" s="1"/>
    </row>
    <row r="401" spans="1:6" x14ac:dyDescent="0.75">
      <c r="A401" s="1"/>
      <c r="B401" s="1"/>
      <c r="C401" s="1"/>
      <c r="D401" s="1"/>
      <c r="E401" s="1"/>
      <c r="F401" s="1"/>
    </row>
    <row r="402" spans="1:6" x14ac:dyDescent="0.75">
      <c r="A402" s="1"/>
      <c r="B402" s="1"/>
      <c r="C402" s="1"/>
      <c r="D402" s="1"/>
      <c r="E402" s="1"/>
      <c r="F402" s="1"/>
    </row>
    <row r="403" spans="1:6" x14ac:dyDescent="0.75">
      <c r="A403" s="1"/>
      <c r="B403" s="1"/>
      <c r="C403" s="1"/>
      <c r="D403" s="1"/>
      <c r="E403" s="1"/>
      <c r="F403" s="1"/>
    </row>
    <row r="404" spans="1:6" x14ac:dyDescent="0.75">
      <c r="A404" s="1"/>
      <c r="B404" s="1"/>
      <c r="C404" s="1"/>
      <c r="D404" s="1"/>
      <c r="E404" s="1"/>
      <c r="F404" s="1"/>
    </row>
    <row r="405" spans="1:6" x14ac:dyDescent="0.75">
      <c r="A405" s="1"/>
      <c r="B405" s="1"/>
      <c r="C405" s="1"/>
      <c r="D405" s="1"/>
      <c r="E405" s="1"/>
      <c r="F405" s="1"/>
    </row>
    <row r="406" spans="1:6" x14ac:dyDescent="0.75">
      <c r="A406" s="1"/>
      <c r="B406" s="1"/>
      <c r="C406" s="1"/>
      <c r="D406" s="1"/>
      <c r="E406" s="1"/>
      <c r="F406" s="1"/>
    </row>
    <row r="407" spans="1:6" x14ac:dyDescent="0.75">
      <c r="A407" s="1"/>
      <c r="B407" s="1"/>
      <c r="C407" s="1"/>
      <c r="D407" s="1"/>
      <c r="E407" s="1"/>
      <c r="F407" s="1"/>
    </row>
    <row r="408" spans="1:6" x14ac:dyDescent="0.75">
      <c r="A408" s="1"/>
      <c r="B408" s="1"/>
      <c r="C408" s="1"/>
      <c r="D408" s="1"/>
      <c r="E408" s="1"/>
      <c r="F408" s="1"/>
    </row>
    <row r="409" spans="1:6" x14ac:dyDescent="0.75">
      <c r="A409" s="1"/>
      <c r="B409" s="1"/>
      <c r="C409" s="1"/>
      <c r="D409" s="1"/>
      <c r="E409" s="1"/>
      <c r="F409" s="1"/>
    </row>
    <row r="410" spans="1:6" x14ac:dyDescent="0.75">
      <c r="A410" s="1"/>
      <c r="B410" s="1"/>
      <c r="C410" s="1"/>
      <c r="D410" s="1"/>
      <c r="E410" s="1"/>
      <c r="F410" s="1"/>
    </row>
    <row r="411" spans="1:6" x14ac:dyDescent="0.75">
      <c r="A411" s="1"/>
      <c r="B411" s="1"/>
      <c r="C411" s="1"/>
      <c r="D411" s="1"/>
      <c r="E411" s="1"/>
      <c r="F411" s="1"/>
    </row>
    <row r="412" spans="1:6" x14ac:dyDescent="0.75">
      <c r="A412" s="1"/>
      <c r="B412" s="1"/>
      <c r="C412" s="1"/>
      <c r="D412" s="1"/>
      <c r="E412" s="1"/>
      <c r="F412" s="1"/>
    </row>
    <row r="413" spans="1:6" x14ac:dyDescent="0.75">
      <c r="A413" s="1"/>
      <c r="B413" s="1"/>
      <c r="C413" s="1"/>
      <c r="D413" s="1"/>
      <c r="E413" s="1"/>
      <c r="F413" s="1"/>
    </row>
    <row r="414" spans="1:6" x14ac:dyDescent="0.75">
      <c r="A414" s="1"/>
      <c r="B414" s="1"/>
      <c r="C414" s="1"/>
      <c r="D414" s="1"/>
      <c r="E414" s="1"/>
      <c r="F414" s="1"/>
    </row>
    <row r="415" spans="1:6" x14ac:dyDescent="0.75">
      <c r="A415" s="1"/>
      <c r="B415" s="1"/>
      <c r="C415" s="1"/>
      <c r="D415" s="1"/>
      <c r="E415" s="1"/>
      <c r="F415" s="1"/>
    </row>
    <row r="416" spans="1:6" x14ac:dyDescent="0.75">
      <c r="A416" s="1"/>
      <c r="B416" s="1"/>
      <c r="C416" s="1"/>
      <c r="D416" s="1"/>
      <c r="E416" s="1"/>
      <c r="F416" s="1"/>
    </row>
    <row r="417" spans="1:6" x14ac:dyDescent="0.75">
      <c r="A417" s="1"/>
      <c r="B417" s="1"/>
      <c r="C417" s="1"/>
      <c r="D417" s="1"/>
      <c r="E417" s="1"/>
      <c r="F417" s="1"/>
    </row>
    <row r="418" spans="1:6" x14ac:dyDescent="0.75">
      <c r="A418" s="1"/>
      <c r="B418" s="1"/>
      <c r="C418" s="1"/>
      <c r="D418" s="1"/>
      <c r="E418" s="1"/>
      <c r="F418" s="1"/>
    </row>
    <row r="419" spans="1:6" x14ac:dyDescent="0.75">
      <c r="A419" s="1"/>
      <c r="B419" s="1"/>
      <c r="C419" s="1"/>
      <c r="D419" s="1"/>
      <c r="E419" s="1"/>
      <c r="F419" s="1"/>
    </row>
    <row r="420" spans="1:6" x14ac:dyDescent="0.75">
      <c r="A420" s="1"/>
      <c r="B420" s="1"/>
      <c r="C420" s="1"/>
      <c r="D420" s="1"/>
      <c r="E420" s="1"/>
      <c r="F420" s="1"/>
    </row>
    <row r="421" spans="1:6" x14ac:dyDescent="0.75">
      <c r="A421" s="1"/>
      <c r="B421" s="1"/>
      <c r="C421" s="1"/>
      <c r="D421" s="1"/>
      <c r="E421" s="1"/>
      <c r="F421" s="1"/>
    </row>
    <row r="422" spans="1:6" x14ac:dyDescent="0.75">
      <c r="A422" s="1"/>
      <c r="B422" s="1"/>
      <c r="C422" s="1"/>
      <c r="D422" s="1"/>
      <c r="E422" s="1"/>
      <c r="F422" s="1"/>
    </row>
    <row r="423" spans="1:6" x14ac:dyDescent="0.75">
      <c r="A423" s="1"/>
      <c r="B423" s="1"/>
      <c r="C423" s="1"/>
      <c r="D423" s="1"/>
      <c r="E423" s="1"/>
      <c r="F423" s="1"/>
    </row>
    <row r="424" spans="1:6" x14ac:dyDescent="0.75">
      <c r="A424" s="1"/>
      <c r="B424" s="1"/>
      <c r="C424" s="1"/>
      <c r="D424" s="1"/>
      <c r="E424" s="1"/>
      <c r="F424" s="1"/>
    </row>
    <row r="425" spans="1:6" x14ac:dyDescent="0.75">
      <c r="A425" s="1"/>
      <c r="B425" s="1"/>
      <c r="C425" s="1"/>
      <c r="D425" s="1"/>
      <c r="E425" s="1"/>
      <c r="F425" s="1"/>
    </row>
    <row r="426" spans="1:6" x14ac:dyDescent="0.75">
      <c r="A426" s="1"/>
      <c r="B426" s="1"/>
      <c r="C426" s="1"/>
      <c r="D426" s="1"/>
      <c r="E426" s="1"/>
      <c r="F426" s="1"/>
    </row>
    <row r="427" spans="1:6" x14ac:dyDescent="0.75">
      <c r="A427" s="1"/>
      <c r="B427" s="1"/>
      <c r="C427" s="1"/>
      <c r="D427" s="1"/>
      <c r="E427" s="1"/>
      <c r="F427" s="1"/>
    </row>
    <row r="428" spans="1:6" x14ac:dyDescent="0.75">
      <c r="A428" s="1"/>
      <c r="B428" s="1"/>
      <c r="C428" s="1"/>
      <c r="D428" s="1"/>
      <c r="E428" s="1"/>
      <c r="F428" s="1"/>
    </row>
    <row r="429" spans="1:6" x14ac:dyDescent="0.75">
      <c r="A429" s="1"/>
      <c r="B429" s="1"/>
      <c r="C429" s="1"/>
      <c r="D429" s="1"/>
      <c r="E429" s="1"/>
      <c r="F429" s="1"/>
    </row>
    <row r="430" spans="1:6" x14ac:dyDescent="0.75">
      <c r="A430" s="1"/>
      <c r="B430" s="1"/>
      <c r="C430" s="1"/>
      <c r="D430" s="1"/>
      <c r="E430" s="1"/>
      <c r="F430" s="1"/>
    </row>
    <row r="431" spans="1:6" x14ac:dyDescent="0.75">
      <c r="A431" s="1"/>
      <c r="B431" s="1"/>
      <c r="C431" s="1"/>
      <c r="D431" s="1"/>
      <c r="E431" s="1"/>
      <c r="F431" s="1"/>
    </row>
    <row r="432" spans="1:6" x14ac:dyDescent="0.75">
      <c r="A432" s="1"/>
      <c r="B432" s="1"/>
      <c r="C432" s="1"/>
      <c r="D432" s="1"/>
      <c r="E432" s="1"/>
      <c r="F432" s="1"/>
    </row>
    <row r="433" spans="1:6" x14ac:dyDescent="0.75">
      <c r="A433" s="1"/>
      <c r="B433" s="1"/>
      <c r="C433" s="1"/>
      <c r="D433" s="1"/>
      <c r="E433" s="1"/>
      <c r="F433" s="1"/>
    </row>
    <row r="434" spans="1:6" x14ac:dyDescent="0.75">
      <c r="A434" s="1"/>
      <c r="B434" s="1"/>
      <c r="C434" s="1"/>
      <c r="D434" s="1"/>
      <c r="E434" s="1"/>
      <c r="F434" s="1"/>
    </row>
    <row r="435" spans="1:6" x14ac:dyDescent="0.75">
      <c r="A435" s="1"/>
      <c r="B435" s="1"/>
      <c r="C435" s="1"/>
      <c r="D435" s="1"/>
      <c r="E435" s="1"/>
      <c r="F435" s="1"/>
    </row>
    <row r="436" spans="1:6" x14ac:dyDescent="0.75">
      <c r="A436" s="1"/>
      <c r="B436" s="1"/>
      <c r="C436" s="1"/>
      <c r="D436" s="1"/>
      <c r="E436" s="1"/>
      <c r="F436" s="1"/>
    </row>
    <row r="437" spans="1:6" x14ac:dyDescent="0.75">
      <c r="A437" s="1"/>
      <c r="B437" s="1"/>
      <c r="C437" s="1"/>
      <c r="D437" s="1"/>
      <c r="E437" s="1"/>
      <c r="F437" s="1"/>
    </row>
    <row r="438" spans="1:6" x14ac:dyDescent="0.75">
      <c r="A438" s="1"/>
      <c r="B438" s="1"/>
      <c r="C438" s="1"/>
      <c r="D438" s="1"/>
      <c r="E438" s="1"/>
      <c r="F438" s="1"/>
    </row>
    <row r="439" spans="1:6" x14ac:dyDescent="0.75">
      <c r="A439" s="1"/>
      <c r="B439" s="1"/>
      <c r="C439" s="1"/>
      <c r="D439" s="1"/>
      <c r="E439" s="1"/>
      <c r="F439" s="1"/>
    </row>
    <row r="440" spans="1:6" x14ac:dyDescent="0.75">
      <c r="A440" s="1"/>
      <c r="B440" s="1"/>
      <c r="C440" s="1"/>
      <c r="D440" s="1"/>
      <c r="E440" s="1"/>
      <c r="F440" s="1"/>
    </row>
    <row r="441" spans="1:6" x14ac:dyDescent="0.75">
      <c r="A441" s="1"/>
      <c r="B441" s="1"/>
      <c r="C441" s="1"/>
      <c r="D441" s="1"/>
      <c r="E441" s="1"/>
      <c r="F441" s="1"/>
    </row>
    <row r="442" spans="1:6" x14ac:dyDescent="0.75">
      <c r="A442" s="1"/>
      <c r="B442" s="1"/>
      <c r="C442" s="1"/>
      <c r="D442" s="1"/>
      <c r="E442" s="1"/>
      <c r="F442" s="1"/>
    </row>
    <row r="443" spans="1:6" x14ac:dyDescent="0.75">
      <c r="A443" s="1"/>
      <c r="B443" s="1"/>
      <c r="C443" s="1"/>
      <c r="D443" s="1"/>
      <c r="E443" s="1"/>
      <c r="F443" s="1"/>
    </row>
    <row r="444" spans="1:6" x14ac:dyDescent="0.75">
      <c r="A444" s="1"/>
      <c r="B444" s="1"/>
      <c r="C444" s="1"/>
      <c r="D444" s="1"/>
      <c r="E444" s="1"/>
      <c r="F444" s="1"/>
    </row>
    <row r="445" spans="1:6" x14ac:dyDescent="0.75">
      <c r="A445" s="1"/>
      <c r="B445" s="1"/>
      <c r="C445" s="1"/>
      <c r="D445" s="1"/>
      <c r="E445" s="1"/>
      <c r="F445" s="1"/>
    </row>
    <row r="446" spans="1:6" x14ac:dyDescent="0.75">
      <c r="A446" s="1"/>
      <c r="B446" s="1"/>
      <c r="C446" s="1"/>
      <c r="D446" s="1"/>
      <c r="E446" s="1"/>
      <c r="F446" s="1"/>
    </row>
    <row r="447" spans="1:6" x14ac:dyDescent="0.75">
      <c r="A447" s="1"/>
      <c r="B447" s="1"/>
      <c r="C447" s="1"/>
      <c r="D447" s="1"/>
      <c r="E447" s="1"/>
      <c r="F447" s="1"/>
    </row>
    <row r="448" spans="1:6" x14ac:dyDescent="0.75">
      <c r="A448" s="1"/>
      <c r="B448" s="1"/>
      <c r="C448" s="1"/>
      <c r="D448" s="1"/>
      <c r="E448" s="1"/>
      <c r="F448" s="1"/>
    </row>
    <row r="449" spans="1:6" x14ac:dyDescent="0.75">
      <c r="A449" s="1"/>
      <c r="B449" s="1"/>
      <c r="C449" s="1"/>
      <c r="D449" s="1"/>
      <c r="E449" s="1"/>
      <c r="F449" s="1"/>
    </row>
    <row r="450" spans="1:6" x14ac:dyDescent="0.75">
      <c r="A450" s="1"/>
      <c r="B450" s="1"/>
      <c r="C450" s="1"/>
      <c r="D450" s="1"/>
      <c r="E450" s="1"/>
      <c r="F450" s="1"/>
    </row>
    <row r="451" spans="1:6" x14ac:dyDescent="0.75">
      <c r="A451" s="1"/>
      <c r="B451" s="1"/>
      <c r="C451" s="1"/>
      <c r="D451" s="1"/>
      <c r="E451" s="1"/>
      <c r="F451" s="1"/>
    </row>
    <row r="452" spans="1:6" x14ac:dyDescent="0.75">
      <c r="A452" s="1"/>
      <c r="B452" s="1"/>
      <c r="C452" s="1"/>
      <c r="D452" s="1"/>
      <c r="E452" s="1"/>
      <c r="F452" s="1"/>
    </row>
    <row r="453" spans="1:6" x14ac:dyDescent="0.75">
      <c r="A453" s="1"/>
      <c r="B453" s="1"/>
      <c r="C453" s="1"/>
      <c r="D453" s="1"/>
      <c r="E453" s="1"/>
      <c r="F453" s="1"/>
    </row>
    <row r="454" spans="1:6" x14ac:dyDescent="0.75">
      <c r="A454" s="1"/>
      <c r="B454" s="1"/>
      <c r="C454" s="1"/>
      <c r="D454" s="1"/>
      <c r="E454" s="1"/>
      <c r="F454" s="1"/>
    </row>
    <row r="455" spans="1:6" x14ac:dyDescent="0.75">
      <c r="A455" s="1"/>
      <c r="B455" s="1"/>
      <c r="C455" s="1"/>
      <c r="D455" s="1"/>
      <c r="E455" s="1"/>
      <c r="F455" s="1"/>
    </row>
    <row r="456" spans="1:6" x14ac:dyDescent="0.75">
      <c r="A456" s="1"/>
      <c r="B456" s="1"/>
      <c r="C456" s="1"/>
      <c r="D456" s="1"/>
      <c r="E456" s="1"/>
      <c r="F456" s="1"/>
    </row>
    <row r="457" spans="1:6" x14ac:dyDescent="0.75">
      <c r="A457" s="1"/>
      <c r="B457" s="1"/>
      <c r="C457" s="1"/>
      <c r="D457" s="1"/>
      <c r="E457" s="1"/>
      <c r="F457" s="1"/>
    </row>
    <row r="458" spans="1:6" x14ac:dyDescent="0.75">
      <c r="A458" s="1"/>
      <c r="B458" s="1"/>
      <c r="C458" s="1"/>
      <c r="D458" s="1"/>
      <c r="E458" s="1"/>
      <c r="F458" s="1"/>
    </row>
    <row r="459" spans="1:6" x14ac:dyDescent="0.75">
      <c r="A459" s="1"/>
      <c r="B459" s="1"/>
      <c r="C459" s="1"/>
      <c r="D459" s="1"/>
      <c r="E459" s="1"/>
      <c r="F459" s="1"/>
    </row>
    <row r="460" spans="1:6" x14ac:dyDescent="0.75">
      <c r="A460" s="1"/>
      <c r="B460" s="1"/>
      <c r="C460" s="1"/>
      <c r="D460" s="1"/>
      <c r="E460" s="1"/>
      <c r="F460" s="1"/>
    </row>
    <row r="461" spans="1:6" x14ac:dyDescent="0.75">
      <c r="A461" s="1"/>
      <c r="B461" s="1"/>
      <c r="C461" s="1"/>
      <c r="D461" s="1"/>
      <c r="E461" s="1"/>
      <c r="F461" s="1"/>
    </row>
    <row r="462" spans="1:6" x14ac:dyDescent="0.75">
      <c r="A462" s="1"/>
      <c r="B462" s="1"/>
      <c r="C462" s="1"/>
      <c r="D462" s="1"/>
      <c r="E462" s="1"/>
      <c r="F462" s="1"/>
    </row>
    <row r="463" spans="1:6" x14ac:dyDescent="0.75">
      <c r="A463" s="1"/>
      <c r="B463" s="1"/>
      <c r="C463" s="1"/>
      <c r="D463" s="1"/>
      <c r="E463" s="1"/>
      <c r="F463" s="1"/>
    </row>
    <row r="464" spans="1:6" x14ac:dyDescent="0.75">
      <c r="A464" s="1"/>
      <c r="B464" s="1"/>
      <c r="C464" s="1"/>
      <c r="D464" s="1"/>
      <c r="E464" s="1"/>
      <c r="F464" s="1"/>
    </row>
    <row r="465" spans="1:6" x14ac:dyDescent="0.75">
      <c r="A465" s="1"/>
      <c r="B465" s="1"/>
      <c r="C465" s="1"/>
      <c r="D465" s="1"/>
      <c r="E465" s="1"/>
      <c r="F465" s="1"/>
    </row>
    <row r="466" spans="1:6" x14ac:dyDescent="0.75">
      <c r="A466" s="1"/>
      <c r="B466" s="1"/>
      <c r="C466" s="1"/>
      <c r="D466" s="1"/>
      <c r="E466" s="1"/>
      <c r="F466" s="1"/>
    </row>
    <row r="467" spans="1:6" x14ac:dyDescent="0.75">
      <c r="A467" s="1"/>
      <c r="B467" s="1"/>
      <c r="C467" s="1"/>
      <c r="D467" s="1"/>
      <c r="E467" s="1"/>
      <c r="F467" s="1"/>
    </row>
    <row r="468" spans="1:6" x14ac:dyDescent="0.75">
      <c r="A468" s="1"/>
      <c r="B468" s="1"/>
      <c r="C468" s="1"/>
      <c r="D468" s="1"/>
      <c r="E468" s="1"/>
      <c r="F468" s="1"/>
    </row>
    <row r="469" spans="1:6" x14ac:dyDescent="0.75">
      <c r="A469" s="1"/>
      <c r="B469" s="1"/>
      <c r="C469" s="1"/>
      <c r="D469" s="1"/>
      <c r="E469" s="1"/>
      <c r="F469" s="1"/>
    </row>
    <row r="470" spans="1:6" x14ac:dyDescent="0.75">
      <c r="A470" s="1"/>
      <c r="B470" s="1"/>
      <c r="C470" s="1"/>
      <c r="D470" s="1"/>
      <c r="E470" s="1"/>
      <c r="F470" s="1"/>
    </row>
    <row r="471" spans="1:6" x14ac:dyDescent="0.75">
      <c r="A471" s="1"/>
      <c r="B471" s="1"/>
      <c r="C471" s="1"/>
      <c r="D471" s="1"/>
      <c r="E471" s="1"/>
      <c r="F471" s="1"/>
    </row>
    <row r="472" spans="1:6" x14ac:dyDescent="0.75">
      <c r="A472" s="1"/>
      <c r="B472" s="1"/>
      <c r="C472" s="1"/>
      <c r="D472" s="1"/>
      <c r="E472" s="1"/>
      <c r="F472" s="1"/>
    </row>
    <row r="473" spans="1:6" x14ac:dyDescent="0.75">
      <c r="A473" s="1"/>
      <c r="B473" s="1"/>
      <c r="C473" s="1"/>
      <c r="D473" s="1"/>
      <c r="E473" s="1"/>
      <c r="F473" s="1"/>
    </row>
    <row r="474" spans="1:6" x14ac:dyDescent="0.75">
      <c r="A474" s="1"/>
      <c r="B474" s="1"/>
      <c r="C474" s="1"/>
      <c r="D474" s="1"/>
      <c r="E474" s="1"/>
      <c r="F474" s="1"/>
    </row>
    <row r="475" spans="1:6" x14ac:dyDescent="0.75">
      <c r="A475" s="1"/>
      <c r="B475" s="1"/>
      <c r="C475" s="1"/>
      <c r="D475" s="1"/>
      <c r="E475" s="1"/>
      <c r="F475" s="1"/>
    </row>
    <row r="476" spans="1:6" x14ac:dyDescent="0.75">
      <c r="A476" s="1"/>
      <c r="B476" s="1"/>
      <c r="C476" s="1"/>
      <c r="D476" s="1"/>
      <c r="E476" s="1"/>
      <c r="F476" s="1"/>
    </row>
    <row r="477" spans="1:6" x14ac:dyDescent="0.75">
      <c r="A477" s="1"/>
      <c r="B477" s="1"/>
      <c r="C477" s="1"/>
      <c r="D477" s="1"/>
      <c r="E477" s="1"/>
      <c r="F477" s="1"/>
    </row>
    <row r="478" spans="1:6" x14ac:dyDescent="0.75">
      <c r="A478" s="1"/>
      <c r="B478" s="1"/>
      <c r="C478" s="1"/>
      <c r="D478" s="1"/>
      <c r="E478" s="1"/>
      <c r="F478" s="1"/>
    </row>
    <row r="479" spans="1:6" x14ac:dyDescent="0.75">
      <c r="A479" s="1"/>
      <c r="B479" s="1"/>
      <c r="C479" s="1"/>
      <c r="D479" s="1"/>
      <c r="E479" s="1"/>
      <c r="F479" s="1"/>
    </row>
    <row r="480" spans="1:6" x14ac:dyDescent="0.75">
      <c r="A480" s="1"/>
      <c r="B480" s="1"/>
      <c r="C480" s="1"/>
      <c r="D480" s="1"/>
      <c r="E480" s="1"/>
      <c r="F480" s="1"/>
    </row>
    <row r="481" spans="1:6" x14ac:dyDescent="0.75">
      <c r="A481" s="1"/>
      <c r="B481" s="1"/>
      <c r="C481" s="1"/>
      <c r="D481" s="1"/>
      <c r="E481" s="1"/>
      <c r="F481" s="1"/>
    </row>
    <row r="482" spans="1:6" x14ac:dyDescent="0.75">
      <c r="A482" s="1"/>
      <c r="B482" s="1"/>
      <c r="C482" s="1"/>
      <c r="D482" s="1"/>
      <c r="E482" s="1"/>
      <c r="F482" s="1"/>
    </row>
    <row r="483" spans="1:6" x14ac:dyDescent="0.75">
      <c r="A483" s="1"/>
      <c r="B483" s="1"/>
      <c r="C483" s="1"/>
      <c r="D483" s="1"/>
      <c r="E483" s="1"/>
      <c r="F483" s="1"/>
    </row>
    <row r="484" spans="1:6" x14ac:dyDescent="0.75">
      <c r="A484" s="1"/>
      <c r="B484" s="1"/>
      <c r="C484" s="1"/>
      <c r="D484" s="1"/>
      <c r="E484" s="1"/>
      <c r="F484" s="1"/>
    </row>
    <row r="485" spans="1:6" x14ac:dyDescent="0.75">
      <c r="A485" s="1"/>
      <c r="B485" s="1"/>
      <c r="C485" s="1"/>
      <c r="D485" s="1"/>
      <c r="E485" s="1"/>
      <c r="F485" s="1"/>
    </row>
    <row r="486" spans="1:6" x14ac:dyDescent="0.75">
      <c r="A486" s="1"/>
      <c r="B486" s="1"/>
      <c r="C486" s="1"/>
      <c r="D486" s="1"/>
      <c r="E486" s="1"/>
      <c r="F486" s="1"/>
    </row>
    <row r="487" spans="1:6" x14ac:dyDescent="0.75">
      <c r="A487" s="1"/>
      <c r="B487" s="1"/>
      <c r="C487" s="1"/>
      <c r="D487" s="1"/>
      <c r="E487" s="1"/>
      <c r="F487" s="1"/>
    </row>
    <row r="488" spans="1:6" x14ac:dyDescent="0.75">
      <c r="A488" s="1"/>
      <c r="B488" s="1"/>
      <c r="C488" s="1"/>
      <c r="D488" s="1"/>
      <c r="E488" s="1"/>
      <c r="F488" s="1"/>
    </row>
    <row r="489" spans="1:6" x14ac:dyDescent="0.75">
      <c r="A489" s="1"/>
      <c r="B489" s="1"/>
      <c r="C489" s="1"/>
      <c r="D489" s="1"/>
      <c r="E489" s="1"/>
      <c r="F489" s="1"/>
    </row>
    <row r="490" spans="1:6" x14ac:dyDescent="0.75">
      <c r="A490" s="1"/>
      <c r="B490" s="1"/>
      <c r="C490" s="1"/>
      <c r="D490" s="1"/>
      <c r="E490" s="1"/>
      <c r="F490" s="1"/>
    </row>
    <row r="491" spans="1:6" x14ac:dyDescent="0.75">
      <c r="A491" s="1"/>
      <c r="B491" s="1"/>
      <c r="C491" s="1"/>
      <c r="D491" s="1"/>
      <c r="E491" s="1"/>
      <c r="F491" s="1"/>
    </row>
    <row r="492" spans="1:6" x14ac:dyDescent="0.75">
      <c r="A492" s="1"/>
      <c r="B492" s="1"/>
      <c r="C492" s="1"/>
      <c r="D492" s="1"/>
      <c r="E492" s="1"/>
      <c r="F492" s="1"/>
    </row>
    <row r="493" spans="1:6" x14ac:dyDescent="0.75">
      <c r="A493" s="1"/>
      <c r="B493" s="1"/>
      <c r="C493" s="1"/>
      <c r="D493" s="1"/>
      <c r="E493" s="1"/>
      <c r="F493" s="1"/>
    </row>
    <row r="494" spans="1:6" x14ac:dyDescent="0.75">
      <c r="A494" s="1"/>
      <c r="B494" s="1"/>
      <c r="C494" s="1"/>
      <c r="D494" s="1"/>
      <c r="E494" s="1"/>
      <c r="F494" s="1"/>
    </row>
    <row r="495" spans="1:6" x14ac:dyDescent="0.75">
      <c r="A495" s="1"/>
      <c r="B495" s="1"/>
      <c r="C495" s="1"/>
      <c r="D495" s="1"/>
      <c r="E495" s="1"/>
      <c r="F495" s="1"/>
    </row>
    <row r="496" spans="1:6" x14ac:dyDescent="0.75">
      <c r="A496" s="1"/>
      <c r="B496" s="1"/>
      <c r="C496" s="1"/>
      <c r="D496" s="1"/>
      <c r="E496" s="1"/>
      <c r="F496" s="1"/>
    </row>
    <row r="497" spans="1:6" x14ac:dyDescent="0.75">
      <c r="A497" s="1"/>
      <c r="B497" s="1"/>
      <c r="C497" s="1"/>
      <c r="D497" s="1"/>
      <c r="E497" s="1"/>
      <c r="F497" s="1"/>
    </row>
    <row r="498" spans="1:6" x14ac:dyDescent="0.75">
      <c r="A498" s="1"/>
      <c r="B498" s="1"/>
      <c r="C498" s="1"/>
      <c r="D498" s="1"/>
      <c r="E498" s="1"/>
      <c r="F498" s="1"/>
    </row>
    <row r="499" spans="1:6" x14ac:dyDescent="0.75">
      <c r="A499" s="1"/>
      <c r="B499" s="1"/>
      <c r="C499" s="1"/>
      <c r="D499" s="1"/>
      <c r="E499" s="1"/>
      <c r="F499" s="1"/>
    </row>
    <row r="500" spans="1:6" x14ac:dyDescent="0.7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6"/>
  <sheetViews>
    <sheetView topLeftCell="B1" workbookViewId="0">
      <pane ySplit="8" topLeftCell="A45" activePane="bottomLeft" state="frozen"/>
      <selection pane="bottomLeft" activeCell="G69" sqref="G69"/>
    </sheetView>
  </sheetViews>
  <sheetFormatPr defaultColWidth="0" defaultRowHeight="14.75" x14ac:dyDescent="0.75"/>
  <cols>
    <col min="1" max="1" width="4.7265625" hidden="1" customWidth="1"/>
    <col min="2" max="2" width="5.7265625" customWidth="1"/>
    <col min="3" max="3" width="12.7265625" customWidth="1"/>
    <col min="4" max="4" width="44.7265625" customWidth="1"/>
    <col min="5" max="5" width="5.7265625" customWidth="1"/>
    <col min="6" max="8" width="9.7265625" customWidth="1"/>
    <col min="9" max="9" width="10.7265625" customWidth="1"/>
    <col min="10" max="15" width="0" hidden="1" customWidth="1"/>
    <col min="16" max="16" width="9.7265625" customWidth="1"/>
    <col min="17" max="18" width="0" hidden="1" customWidth="1"/>
    <col min="19" max="19" width="7.7265625" customWidth="1"/>
    <col min="20" max="21" width="0" hidden="1" customWidth="1"/>
    <col min="22" max="22" width="7.7265625" customWidth="1"/>
    <col min="23" max="26" width="0" hidden="1" customWidth="1"/>
    <col min="27" max="27" width="9.1328125" customWidth="1"/>
    <col min="28" max="16384" width="9.1328125" hidden="1"/>
  </cols>
  <sheetData>
    <row r="1" spans="1:26" ht="20.149999999999999" customHeight="1" x14ac:dyDescent="0.75">
      <c r="A1" s="155"/>
      <c r="B1" s="208" t="s">
        <v>25</v>
      </c>
      <c r="C1" s="209"/>
      <c r="D1" s="209"/>
      <c r="E1" s="209"/>
      <c r="F1" s="209"/>
      <c r="G1" s="209"/>
      <c r="H1" s="210"/>
      <c r="I1" s="156" t="s">
        <v>23</v>
      </c>
      <c r="J1" s="155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49999999999999" customHeight="1" x14ac:dyDescent="0.75">
      <c r="A2" s="155"/>
      <c r="B2" s="208" t="s">
        <v>26</v>
      </c>
      <c r="C2" s="209"/>
      <c r="D2" s="209"/>
      <c r="E2" s="209"/>
      <c r="F2" s="209"/>
      <c r="G2" s="209"/>
      <c r="H2" s="210"/>
      <c r="I2" s="156" t="s">
        <v>21</v>
      </c>
      <c r="J2" s="155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49999999999999" customHeight="1" x14ac:dyDescent="0.75">
      <c r="A3" s="155"/>
      <c r="B3" s="208" t="s">
        <v>27</v>
      </c>
      <c r="C3" s="209"/>
      <c r="D3" s="209"/>
      <c r="E3" s="209"/>
      <c r="F3" s="209"/>
      <c r="G3" s="209"/>
      <c r="H3" s="210"/>
      <c r="I3" s="156" t="s">
        <v>100</v>
      </c>
      <c r="J3" s="155"/>
      <c r="K3" s="3"/>
      <c r="L3" s="3"/>
      <c r="M3" s="3"/>
      <c r="N3" s="3"/>
      <c r="O3" s="3"/>
      <c r="P3" s="190">
        <v>43964</v>
      </c>
      <c r="Q3" s="1"/>
      <c r="R3" s="1"/>
      <c r="S3" s="3"/>
      <c r="V3" s="3"/>
    </row>
    <row r="4" spans="1:26" x14ac:dyDescent="0.75">
      <c r="A4" s="3"/>
      <c r="B4" s="5" t="s">
        <v>101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75">
      <c r="A5" s="3"/>
      <c r="B5" s="5" t="s">
        <v>491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7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 x14ac:dyDescent="0.8">
      <c r="A8" s="158" t="s">
        <v>90</v>
      </c>
      <c r="B8" s="158" t="s">
        <v>91</v>
      </c>
      <c r="C8" s="158" t="s">
        <v>92</v>
      </c>
      <c r="D8" s="158" t="s">
        <v>93</v>
      </c>
      <c r="E8" s="158" t="s">
        <v>94</v>
      </c>
      <c r="F8" s="158" t="s">
        <v>95</v>
      </c>
      <c r="G8" s="158" t="s">
        <v>59</v>
      </c>
      <c r="H8" s="158" t="s">
        <v>60</v>
      </c>
      <c r="I8" s="158" t="s">
        <v>96</v>
      </c>
      <c r="J8" s="158"/>
      <c r="K8" s="158"/>
      <c r="L8" s="158"/>
      <c r="M8" s="158"/>
      <c r="N8" s="158"/>
      <c r="O8" s="158"/>
      <c r="P8" s="158" t="s">
        <v>97</v>
      </c>
      <c r="Q8" s="152"/>
      <c r="R8" s="152"/>
      <c r="S8" s="158" t="s">
        <v>98</v>
      </c>
      <c r="T8" s="154"/>
      <c r="U8" s="154"/>
      <c r="V8" s="158" t="s">
        <v>99</v>
      </c>
      <c r="W8" s="153"/>
      <c r="X8" s="153"/>
      <c r="Y8" s="153"/>
      <c r="Z8" s="153"/>
    </row>
    <row r="9" spans="1:26" x14ac:dyDescent="0.75">
      <c r="A9" s="141"/>
      <c r="B9" s="141"/>
      <c r="C9" s="159"/>
      <c r="D9" s="145" t="s">
        <v>76</v>
      </c>
      <c r="E9" s="141"/>
      <c r="F9" s="160"/>
      <c r="G9" s="142"/>
      <c r="H9" s="142"/>
      <c r="I9" s="142"/>
      <c r="J9" s="141"/>
      <c r="K9" s="141"/>
      <c r="L9" s="141"/>
      <c r="M9" s="141"/>
      <c r="N9" s="141"/>
      <c r="O9" s="141"/>
      <c r="P9" s="141"/>
      <c r="Q9" s="147"/>
      <c r="R9" s="147"/>
      <c r="S9" s="141"/>
      <c r="T9" s="144"/>
      <c r="U9" s="144"/>
      <c r="V9" s="141"/>
      <c r="W9" s="144"/>
      <c r="X9" s="144"/>
      <c r="Y9" s="144"/>
      <c r="Z9" s="144"/>
    </row>
    <row r="10" spans="1:26" x14ac:dyDescent="0.75">
      <c r="A10" s="147"/>
      <c r="B10" s="147"/>
      <c r="C10" s="147"/>
      <c r="D10" s="147" t="s">
        <v>492</v>
      </c>
      <c r="E10" s="147"/>
      <c r="F10" s="161"/>
      <c r="G10" s="148"/>
      <c r="H10" s="148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4"/>
      <c r="U10" s="144"/>
      <c r="V10" s="147"/>
      <c r="W10" s="144"/>
      <c r="X10" s="144"/>
      <c r="Y10" s="144"/>
      <c r="Z10" s="144"/>
    </row>
    <row r="11" spans="1:26" ht="25.15" customHeight="1" x14ac:dyDescent="0.75">
      <c r="A11" s="165"/>
      <c r="B11" s="162" t="s">
        <v>498</v>
      </c>
      <c r="C11" s="166" t="s">
        <v>499</v>
      </c>
      <c r="D11" s="162" t="s">
        <v>500</v>
      </c>
      <c r="E11" s="162" t="s">
        <v>501</v>
      </c>
      <c r="F11" s="163">
        <v>1</v>
      </c>
      <c r="G11" s="164">
        <v>0</v>
      </c>
      <c r="H11" s="164">
        <v>0</v>
      </c>
      <c r="I11" s="164">
        <f>ROUND(F11*(G11+H11),2)</f>
        <v>0</v>
      </c>
      <c r="J11" s="162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61">
        <v>4.0999999999999999E-4</v>
      </c>
      <c r="Q11" s="157"/>
      <c r="R11" s="157">
        <v>4.0999999999999999E-4</v>
      </c>
      <c r="S11" s="147">
        <f>ROUND(F11*(P11),3)</f>
        <v>0</v>
      </c>
      <c r="V11" s="161"/>
      <c r="Z11">
        <f>0.058844*POWER(I11,0.952797)</f>
        <v>0</v>
      </c>
    </row>
    <row r="12" spans="1:26" ht="25.15" customHeight="1" x14ac:dyDescent="0.75">
      <c r="A12" s="165"/>
      <c r="B12" s="162" t="s">
        <v>498</v>
      </c>
      <c r="C12" s="166" t="s">
        <v>502</v>
      </c>
      <c r="D12" s="162" t="s">
        <v>503</v>
      </c>
      <c r="E12" s="162" t="s">
        <v>146</v>
      </c>
      <c r="F12" s="163">
        <v>1</v>
      </c>
      <c r="G12" s="164">
        <v>0</v>
      </c>
      <c r="H12" s="164">
        <v>0</v>
      </c>
      <c r="I12" s="164">
        <f>ROUND(F12*(G12+H12),2)</f>
        <v>0</v>
      </c>
      <c r="J12" s="162">
        <f>ROUND(F12*(N12),2)</f>
        <v>0</v>
      </c>
      <c r="K12" s="1">
        <f>ROUND(F12*(O12),2)</f>
        <v>0</v>
      </c>
      <c r="L12" s="1">
        <f>ROUND(F12*(G12),2)</f>
        <v>0</v>
      </c>
      <c r="M12" s="1">
        <f>ROUND(F12*(H12),2)</f>
        <v>0</v>
      </c>
      <c r="N12" s="1">
        <v>0</v>
      </c>
      <c r="O12" s="1"/>
      <c r="P12" s="161">
        <v>2.6199999999999999E-3</v>
      </c>
      <c r="Q12" s="157"/>
      <c r="R12" s="157">
        <v>2.6199999999999999E-3</v>
      </c>
      <c r="S12" s="147">
        <f>ROUND(F12*(P12),3)</f>
        <v>3.0000000000000001E-3</v>
      </c>
      <c r="V12" s="161"/>
      <c r="Z12">
        <f>0.058844*POWER(I12,0.952797)</f>
        <v>0</v>
      </c>
    </row>
    <row r="13" spans="1:26" ht="35.15" customHeight="1" x14ac:dyDescent="0.75">
      <c r="A13" s="165"/>
      <c r="B13" s="162" t="s">
        <v>405</v>
      </c>
      <c r="C13" s="166" t="s">
        <v>504</v>
      </c>
      <c r="D13" s="189" t="s">
        <v>712</v>
      </c>
      <c r="E13" s="162" t="s">
        <v>146</v>
      </c>
      <c r="F13" s="163">
        <v>1</v>
      </c>
      <c r="G13" s="164">
        <v>0</v>
      </c>
      <c r="H13" s="164">
        <v>0</v>
      </c>
      <c r="I13" s="164">
        <f>ROUND(F13*(G13+H13),2)</f>
        <v>0</v>
      </c>
      <c r="J13" s="162">
        <f>ROUND(F13*(N13),2)</f>
        <v>0</v>
      </c>
      <c r="K13" s="1">
        <f>ROUND(F13*(O13),2)</f>
        <v>0</v>
      </c>
      <c r="L13" s="1">
        <f>ROUND(F13*(G13),2)</f>
        <v>0</v>
      </c>
      <c r="M13" s="1">
        <f>ROUND(F13*(H13),2)</f>
        <v>0</v>
      </c>
      <c r="N13" s="1">
        <v>0</v>
      </c>
      <c r="O13" s="1"/>
      <c r="P13" s="161">
        <v>8.4000000000000005E-2</v>
      </c>
      <c r="Q13" s="157"/>
      <c r="R13" s="157">
        <v>8.4000000000000005E-2</v>
      </c>
      <c r="S13" s="147">
        <f>ROUND(F13*(P13),3)</f>
        <v>8.4000000000000005E-2</v>
      </c>
      <c r="V13" s="161"/>
      <c r="Z13">
        <f>0.058844*POWER(I13,0.952797)</f>
        <v>0</v>
      </c>
    </row>
    <row r="14" spans="1:26" x14ac:dyDescent="0.75">
      <c r="A14" s="147"/>
      <c r="B14" s="147"/>
      <c r="C14" s="147"/>
      <c r="D14" s="147" t="s">
        <v>492</v>
      </c>
      <c r="E14" s="147"/>
      <c r="F14" s="161"/>
      <c r="G14" s="150">
        <f>ROUND((SUM(L10:L13))/1,2)</f>
        <v>0</v>
      </c>
      <c r="H14" s="150">
        <f>ROUND((SUM(M10:M13))/1,2)</f>
        <v>0</v>
      </c>
      <c r="I14" s="150">
        <f>ROUND((SUM(I10:I13))/1,2)</f>
        <v>0</v>
      </c>
      <c r="J14" s="147"/>
      <c r="K14" s="147"/>
      <c r="L14" s="147">
        <f>ROUND((SUM(L10:L13))/1,2)</f>
        <v>0</v>
      </c>
      <c r="M14" s="147">
        <f>ROUND((SUM(M10:M13))/1,2)</f>
        <v>0</v>
      </c>
      <c r="N14" s="147"/>
      <c r="O14" s="147"/>
      <c r="P14" s="167"/>
      <c r="Q14" s="147"/>
      <c r="R14" s="147"/>
      <c r="S14" s="167">
        <f>ROUND((SUM(S10:S13))/1,2)</f>
        <v>0.09</v>
      </c>
      <c r="T14" s="144"/>
      <c r="U14" s="144"/>
      <c r="V14" s="2">
        <f>ROUND((SUM(V10:V13))/1,2)</f>
        <v>0</v>
      </c>
      <c r="W14" s="144"/>
      <c r="X14" s="144"/>
      <c r="Y14" s="144"/>
      <c r="Z14" s="144"/>
    </row>
    <row r="15" spans="1:26" x14ac:dyDescent="0.75">
      <c r="A15" s="1"/>
      <c r="B15" s="1"/>
      <c r="C15" s="1"/>
      <c r="D15" s="1"/>
      <c r="E15" s="1"/>
      <c r="F15" s="157"/>
      <c r="G15" s="140"/>
      <c r="H15" s="140"/>
      <c r="I15" s="140"/>
      <c r="J15" s="1"/>
      <c r="K15" s="1"/>
      <c r="L15" s="1"/>
      <c r="M15" s="1"/>
      <c r="N15" s="1"/>
      <c r="O15" s="1"/>
      <c r="P15" s="1"/>
      <c r="Q15" s="1"/>
      <c r="R15" s="1"/>
      <c r="S15" s="1"/>
      <c r="V15" s="1"/>
    </row>
    <row r="16" spans="1:26" x14ac:dyDescent="0.75">
      <c r="A16" s="147"/>
      <c r="B16" s="147"/>
      <c r="C16" s="147"/>
      <c r="D16" s="147" t="s">
        <v>493</v>
      </c>
      <c r="E16" s="147"/>
      <c r="F16" s="161"/>
      <c r="G16" s="148"/>
      <c r="H16" s="148"/>
      <c r="I16" s="148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4"/>
      <c r="U16" s="144"/>
      <c r="V16" s="147"/>
      <c r="W16" s="144"/>
      <c r="X16" s="144"/>
      <c r="Y16" s="144"/>
      <c r="Z16" s="144"/>
    </row>
    <row r="17" spans="1:26" ht="25.15" customHeight="1" x14ac:dyDescent="0.75">
      <c r="A17" s="165"/>
      <c r="B17" s="162" t="s">
        <v>505</v>
      </c>
      <c r="C17" s="166" t="s">
        <v>506</v>
      </c>
      <c r="D17" s="162" t="s">
        <v>507</v>
      </c>
      <c r="E17" s="162" t="s">
        <v>146</v>
      </c>
      <c r="F17" s="163">
        <v>1</v>
      </c>
      <c r="G17" s="164">
        <v>0</v>
      </c>
      <c r="H17" s="164">
        <v>0</v>
      </c>
      <c r="I17" s="164">
        <f t="shared" ref="I17:I26" si="0">ROUND(F17*(G17+H17),2)</f>
        <v>0</v>
      </c>
      <c r="J17" s="162">
        <f t="shared" ref="J17:J26" si="1">ROUND(F17*(N17),2)</f>
        <v>0</v>
      </c>
      <c r="K17" s="1">
        <f t="shared" ref="K17:K26" si="2">ROUND(F17*(O17),2)</f>
        <v>0</v>
      </c>
      <c r="L17" s="1">
        <f t="shared" ref="L17:L26" si="3">ROUND(F17*(G17),2)</f>
        <v>0</v>
      </c>
      <c r="M17" s="1">
        <f t="shared" ref="M17:M26" si="4">ROUND(F17*(H17),2)</f>
        <v>0</v>
      </c>
      <c r="N17" s="1">
        <v>0</v>
      </c>
      <c r="O17" s="1"/>
      <c r="P17" s="161">
        <v>5.9999999999999995E-4</v>
      </c>
      <c r="Q17" s="157"/>
      <c r="R17" s="157">
        <v>5.9999999999999995E-4</v>
      </c>
      <c r="S17" s="147">
        <f t="shared" ref="S17:S26" si="5">ROUND(F17*(P17),3)</f>
        <v>1E-3</v>
      </c>
      <c r="V17" s="161"/>
      <c r="Z17">
        <f t="shared" ref="Z17:Z26" si="6">0.058844*POWER(I17,0.952797)</f>
        <v>0</v>
      </c>
    </row>
    <row r="18" spans="1:26" ht="25.15" customHeight="1" x14ac:dyDescent="0.75">
      <c r="A18" s="165"/>
      <c r="B18" s="162" t="s">
        <v>505</v>
      </c>
      <c r="C18" s="166" t="s">
        <v>508</v>
      </c>
      <c r="D18" s="162" t="s">
        <v>509</v>
      </c>
      <c r="E18" s="162" t="s">
        <v>146</v>
      </c>
      <c r="F18" s="163">
        <v>2</v>
      </c>
      <c r="G18" s="164">
        <v>0</v>
      </c>
      <c r="H18" s="164">
        <v>0</v>
      </c>
      <c r="I18" s="164">
        <f t="shared" si="0"/>
        <v>0</v>
      </c>
      <c r="J18" s="162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>
        <v>9.6000000000000002E-4</v>
      </c>
      <c r="Q18" s="157"/>
      <c r="R18" s="157">
        <v>9.6000000000000002E-4</v>
      </c>
      <c r="S18" s="147">
        <f t="shared" si="5"/>
        <v>2E-3</v>
      </c>
      <c r="V18" s="161"/>
      <c r="Z18">
        <f t="shared" si="6"/>
        <v>0</v>
      </c>
    </row>
    <row r="19" spans="1:26" ht="25.15" customHeight="1" x14ac:dyDescent="0.75">
      <c r="A19" s="165"/>
      <c r="B19" s="162" t="s">
        <v>505</v>
      </c>
      <c r="C19" s="166" t="s">
        <v>510</v>
      </c>
      <c r="D19" s="162" t="s">
        <v>511</v>
      </c>
      <c r="E19" s="162" t="s">
        <v>146</v>
      </c>
      <c r="F19" s="163">
        <v>1</v>
      </c>
      <c r="G19" s="164">
        <v>0</v>
      </c>
      <c r="H19" s="164">
        <v>0</v>
      </c>
      <c r="I19" s="164">
        <f t="shared" si="0"/>
        <v>0</v>
      </c>
      <c r="J19" s="162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>
        <v>1.98E-3</v>
      </c>
      <c r="Q19" s="157"/>
      <c r="R19" s="157">
        <v>1.98E-3</v>
      </c>
      <c r="S19" s="147">
        <f t="shared" si="5"/>
        <v>2E-3</v>
      </c>
      <c r="V19" s="161"/>
      <c r="Z19">
        <f t="shared" si="6"/>
        <v>0</v>
      </c>
    </row>
    <row r="20" spans="1:26" ht="25.15" customHeight="1" x14ac:dyDescent="0.75">
      <c r="A20" s="165"/>
      <c r="B20" s="162" t="s">
        <v>505</v>
      </c>
      <c r="C20" s="166" t="s">
        <v>512</v>
      </c>
      <c r="D20" s="162" t="s">
        <v>513</v>
      </c>
      <c r="E20" s="162" t="s">
        <v>146</v>
      </c>
      <c r="F20" s="163">
        <v>1</v>
      </c>
      <c r="G20" s="164">
        <v>0</v>
      </c>
      <c r="H20" s="164">
        <v>0</v>
      </c>
      <c r="I20" s="164">
        <f t="shared" si="0"/>
        <v>0</v>
      </c>
      <c r="J20" s="162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1">
        <v>3.98E-3</v>
      </c>
      <c r="Q20" s="157"/>
      <c r="R20" s="157">
        <v>3.98E-3</v>
      </c>
      <c r="S20" s="147">
        <f t="shared" si="5"/>
        <v>4.0000000000000001E-3</v>
      </c>
      <c r="V20" s="161"/>
      <c r="Z20">
        <f t="shared" si="6"/>
        <v>0</v>
      </c>
    </row>
    <row r="21" spans="1:26" ht="25.15" customHeight="1" x14ac:dyDescent="0.75">
      <c r="A21" s="165"/>
      <c r="B21" s="162" t="s">
        <v>505</v>
      </c>
      <c r="C21" s="166" t="s">
        <v>514</v>
      </c>
      <c r="D21" s="162" t="s">
        <v>515</v>
      </c>
      <c r="E21" s="162" t="s">
        <v>146</v>
      </c>
      <c r="F21" s="163">
        <v>1</v>
      </c>
      <c r="G21" s="164">
        <v>0</v>
      </c>
      <c r="H21" s="164">
        <v>0</v>
      </c>
      <c r="I21" s="164">
        <f t="shared" si="0"/>
        <v>0</v>
      </c>
      <c r="J21" s="162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1">
        <v>3.3520000000000001E-2</v>
      </c>
      <c r="Q21" s="157"/>
      <c r="R21" s="157">
        <v>3.3520000000000001E-2</v>
      </c>
      <c r="S21" s="147">
        <f t="shared" si="5"/>
        <v>3.4000000000000002E-2</v>
      </c>
      <c r="V21" s="161"/>
      <c r="Z21">
        <f t="shared" si="6"/>
        <v>0</v>
      </c>
    </row>
    <row r="22" spans="1:26" ht="27" customHeight="1" x14ac:dyDescent="0.75">
      <c r="A22" s="165"/>
      <c r="B22" s="162" t="s">
        <v>505</v>
      </c>
      <c r="C22" s="166" t="s">
        <v>516</v>
      </c>
      <c r="D22" s="188" t="s">
        <v>719</v>
      </c>
      <c r="E22" s="162" t="s">
        <v>501</v>
      </c>
      <c r="F22" s="163">
        <v>1</v>
      </c>
      <c r="G22" s="164">
        <v>0</v>
      </c>
      <c r="H22" s="164">
        <v>0</v>
      </c>
      <c r="I22" s="164">
        <f t="shared" si="0"/>
        <v>0</v>
      </c>
      <c r="J22" s="162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61">
        <v>5.2199999999999998E-3</v>
      </c>
      <c r="Q22" s="157"/>
      <c r="R22" s="157">
        <v>5.2199999999999998E-3</v>
      </c>
      <c r="S22" s="147">
        <f t="shared" si="5"/>
        <v>5.0000000000000001E-3</v>
      </c>
      <c r="V22" s="161"/>
      <c r="Z22">
        <f t="shared" si="6"/>
        <v>0</v>
      </c>
    </row>
    <row r="23" spans="1:26" ht="25.15" customHeight="1" x14ac:dyDescent="0.75">
      <c r="A23" s="165"/>
      <c r="B23" s="162" t="s">
        <v>505</v>
      </c>
      <c r="C23" s="166" t="s">
        <v>517</v>
      </c>
      <c r="D23" s="188" t="s">
        <v>720</v>
      </c>
      <c r="E23" s="162" t="s">
        <v>501</v>
      </c>
      <c r="F23" s="163">
        <v>1</v>
      </c>
      <c r="G23" s="164">
        <v>0</v>
      </c>
      <c r="H23" s="164">
        <v>0</v>
      </c>
      <c r="I23" s="164">
        <f t="shared" si="0"/>
        <v>0</v>
      </c>
      <c r="J23" s="162">
        <f t="shared" si="1"/>
        <v>0</v>
      </c>
      <c r="K23" s="1">
        <f t="shared" si="2"/>
        <v>0</v>
      </c>
      <c r="L23" s="1">
        <f t="shared" si="3"/>
        <v>0</v>
      </c>
      <c r="M23" s="1">
        <f t="shared" si="4"/>
        <v>0</v>
      </c>
      <c r="N23" s="1">
        <v>0</v>
      </c>
      <c r="O23" s="1"/>
      <c r="P23" s="161">
        <v>6.0200000000000002E-3</v>
      </c>
      <c r="Q23" s="157"/>
      <c r="R23" s="157">
        <v>6.0200000000000002E-3</v>
      </c>
      <c r="S23" s="147">
        <f t="shared" si="5"/>
        <v>6.0000000000000001E-3</v>
      </c>
      <c r="V23" s="161"/>
      <c r="Z23">
        <f t="shared" si="6"/>
        <v>0</v>
      </c>
    </row>
    <row r="24" spans="1:26" ht="25.15" customHeight="1" x14ac:dyDescent="0.75">
      <c r="A24" s="165"/>
      <c r="B24" s="162" t="s">
        <v>505</v>
      </c>
      <c r="C24" s="166" t="s">
        <v>518</v>
      </c>
      <c r="D24" s="188" t="s">
        <v>721</v>
      </c>
      <c r="E24" s="162" t="s">
        <v>501</v>
      </c>
      <c r="F24" s="163">
        <v>1</v>
      </c>
      <c r="G24" s="164">
        <v>0</v>
      </c>
      <c r="H24" s="164">
        <v>0</v>
      </c>
      <c r="I24" s="164">
        <f t="shared" si="0"/>
        <v>0</v>
      </c>
      <c r="J24" s="162">
        <f t="shared" si="1"/>
        <v>0</v>
      </c>
      <c r="K24" s="1">
        <f t="shared" si="2"/>
        <v>0</v>
      </c>
      <c r="L24" s="1">
        <f t="shared" si="3"/>
        <v>0</v>
      </c>
      <c r="M24" s="1">
        <f t="shared" si="4"/>
        <v>0</v>
      </c>
      <c r="N24" s="1">
        <v>0</v>
      </c>
      <c r="O24" s="1"/>
      <c r="P24" s="161">
        <v>1.142E-2</v>
      </c>
      <c r="Q24" s="157"/>
      <c r="R24" s="157">
        <v>1.142E-2</v>
      </c>
      <c r="S24" s="147">
        <f t="shared" si="5"/>
        <v>1.0999999999999999E-2</v>
      </c>
      <c r="V24" s="161"/>
      <c r="Z24">
        <f t="shared" si="6"/>
        <v>0</v>
      </c>
    </row>
    <row r="25" spans="1:26" ht="25.15" customHeight="1" x14ac:dyDescent="0.75">
      <c r="A25" s="165"/>
      <c r="B25" s="162" t="s">
        <v>505</v>
      </c>
      <c r="C25" s="166" t="s">
        <v>519</v>
      </c>
      <c r="D25" s="188" t="s">
        <v>722</v>
      </c>
      <c r="E25" s="162" t="s">
        <v>501</v>
      </c>
      <c r="F25" s="163">
        <v>1</v>
      </c>
      <c r="G25" s="164">
        <v>0</v>
      </c>
      <c r="H25" s="164">
        <v>0</v>
      </c>
      <c r="I25" s="164">
        <f t="shared" si="0"/>
        <v>0</v>
      </c>
      <c r="J25" s="162">
        <f t="shared" si="1"/>
        <v>0</v>
      </c>
      <c r="K25" s="1">
        <f t="shared" si="2"/>
        <v>0</v>
      </c>
      <c r="L25" s="1">
        <f t="shared" si="3"/>
        <v>0</v>
      </c>
      <c r="M25" s="1">
        <f t="shared" si="4"/>
        <v>0</v>
      </c>
      <c r="N25" s="1">
        <v>0</v>
      </c>
      <c r="O25" s="1"/>
      <c r="P25" s="161">
        <v>1.438E-2</v>
      </c>
      <c r="Q25" s="157"/>
      <c r="R25" s="157">
        <v>1.438E-2</v>
      </c>
      <c r="S25" s="147">
        <f t="shared" si="5"/>
        <v>1.4E-2</v>
      </c>
      <c r="V25" s="161"/>
      <c r="Z25">
        <f t="shared" si="6"/>
        <v>0</v>
      </c>
    </row>
    <row r="26" spans="1:26" ht="25.15" customHeight="1" x14ac:dyDescent="0.75">
      <c r="A26" s="165"/>
      <c r="B26" s="162" t="s">
        <v>505</v>
      </c>
      <c r="C26" s="166" t="s">
        <v>520</v>
      </c>
      <c r="D26" s="188" t="s">
        <v>521</v>
      </c>
      <c r="E26" s="162" t="s">
        <v>501</v>
      </c>
      <c r="F26" s="163">
        <v>1</v>
      </c>
      <c r="G26" s="164">
        <v>0</v>
      </c>
      <c r="H26" s="164">
        <v>0</v>
      </c>
      <c r="I26" s="164">
        <f t="shared" si="0"/>
        <v>0</v>
      </c>
      <c r="J26" s="162">
        <f t="shared" si="1"/>
        <v>0</v>
      </c>
      <c r="K26" s="1">
        <f t="shared" si="2"/>
        <v>0</v>
      </c>
      <c r="L26" s="1">
        <f t="shared" si="3"/>
        <v>0</v>
      </c>
      <c r="M26" s="1">
        <f t="shared" si="4"/>
        <v>0</v>
      </c>
      <c r="N26" s="1">
        <v>0</v>
      </c>
      <c r="O26" s="1"/>
      <c r="P26" s="161">
        <v>3.4549999999999997E-2</v>
      </c>
      <c r="Q26" s="157"/>
      <c r="R26" s="157">
        <v>3.4549999999999997E-2</v>
      </c>
      <c r="S26" s="147">
        <f t="shared" si="5"/>
        <v>3.5000000000000003E-2</v>
      </c>
      <c r="V26" s="161"/>
      <c r="Z26">
        <f t="shared" si="6"/>
        <v>0</v>
      </c>
    </row>
    <row r="27" spans="1:26" x14ac:dyDescent="0.75">
      <c r="A27" s="147"/>
      <c r="B27" s="147"/>
      <c r="C27" s="147"/>
      <c r="D27" s="147" t="s">
        <v>493</v>
      </c>
      <c r="E27" s="147"/>
      <c r="F27" s="161"/>
      <c r="G27" s="150">
        <f>ROUND((SUM(L16:L26))/1,2)</f>
        <v>0</v>
      </c>
      <c r="H27" s="150">
        <f>ROUND((SUM(M16:M26))/1,2)</f>
        <v>0</v>
      </c>
      <c r="I27" s="150">
        <f>ROUND((SUM(I16:I26))/1,2)</f>
        <v>0</v>
      </c>
      <c r="J27" s="147"/>
      <c r="K27" s="147"/>
      <c r="L27" s="147">
        <f>ROUND((SUM(L16:L26))/1,2)</f>
        <v>0</v>
      </c>
      <c r="M27" s="147">
        <f>ROUND((SUM(M16:M26))/1,2)</f>
        <v>0</v>
      </c>
      <c r="N27" s="147"/>
      <c r="O27" s="147"/>
      <c r="P27" s="167"/>
      <c r="Q27" s="147"/>
      <c r="R27" s="147"/>
      <c r="S27" s="167">
        <f>ROUND((SUM(S16:S26))/1,2)</f>
        <v>0.11</v>
      </c>
      <c r="T27" s="144"/>
      <c r="U27" s="144"/>
      <c r="V27" s="2">
        <f>ROUND((SUM(V16:V26))/1,2)</f>
        <v>0</v>
      </c>
      <c r="W27" s="144"/>
      <c r="X27" s="144"/>
      <c r="Y27" s="144"/>
      <c r="Z27" s="144"/>
    </row>
    <row r="28" spans="1:26" x14ac:dyDescent="0.75">
      <c r="A28" s="1"/>
      <c r="B28" s="1"/>
      <c r="C28" s="1"/>
      <c r="D28" s="1"/>
      <c r="E28" s="1"/>
      <c r="F28" s="157"/>
      <c r="G28" s="140"/>
      <c r="H28" s="140"/>
      <c r="I28" s="140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75">
      <c r="A29" s="147"/>
      <c r="B29" s="147"/>
      <c r="C29" s="147"/>
      <c r="D29" s="147" t="s">
        <v>494</v>
      </c>
      <c r="E29" s="147"/>
      <c r="F29" s="161"/>
      <c r="G29" s="148"/>
      <c r="H29" s="148"/>
      <c r="I29" s="148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4"/>
      <c r="U29" s="144"/>
      <c r="V29" s="147"/>
      <c r="W29" s="144"/>
      <c r="X29" s="144"/>
      <c r="Y29" s="144"/>
      <c r="Z29" s="144"/>
    </row>
    <row r="30" spans="1:26" ht="25.15" customHeight="1" x14ac:dyDescent="0.75">
      <c r="A30" s="165"/>
      <c r="B30" s="162" t="s">
        <v>522</v>
      </c>
      <c r="C30" s="166" t="s">
        <v>523</v>
      </c>
      <c r="D30" s="162" t="s">
        <v>524</v>
      </c>
      <c r="E30" s="162" t="s">
        <v>196</v>
      </c>
      <c r="F30" s="163">
        <v>28</v>
      </c>
      <c r="G30" s="164">
        <v>0</v>
      </c>
      <c r="H30" s="164">
        <v>0</v>
      </c>
      <c r="I30" s="164">
        <f>ROUND(F30*(G30+H30),2)</f>
        <v>0</v>
      </c>
      <c r="J30" s="162">
        <f>ROUND(F30*(N30),2)</f>
        <v>0</v>
      </c>
      <c r="K30" s="1">
        <f>ROUND(F30*(O30),2)</f>
        <v>0</v>
      </c>
      <c r="L30" s="1">
        <f>ROUND(F30*(G30),2)</f>
        <v>0</v>
      </c>
      <c r="M30" s="1">
        <f>ROUND(F30*(H30),2)</f>
        <v>0</v>
      </c>
      <c r="N30" s="1">
        <v>0</v>
      </c>
      <c r="O30" s="1"/>
      <c r="P30" s="161">
        <v>2.3000000000000001E-4</v>
      </c>
      <c r="Q30" s="157"/>
      <c r="R30" s="157">
        <v>2.3000000000000001E-4</v>
      </c>
      <c r="S30" s="147">
        <f>ROUND(F30*(P30),3)</f>
        <v>6.0000000000000001E-3</v>
      </c>
      <c r="V30" s="161"/>
      <c r="Z30">
        <f>0.058844*POWER(I30,0.952797)</f>
        <v>0</v>
      </c>
    </row>
    <row r="31" spans="1:26" ht="25.15" customHeight="1" x14ac:dyDescent="0.75">
      <c r="A31" s="165"/>
      <c r="B31" s="162" t="s">
        <v>522</v>
      </c>
      <c r="C31" s="166" t="s">
        <v>525</v>
      </c>
      <c r="D31" s="162" t="s">
        <v>526</v>
      </c>
      <c r="E31" s="162" t="s">
        <v>196</v>
      </c>
      <c r="F31" s="163">
        <v>16</v>
      </c>
      <c r="G31" s="164">
        <v>0</v>
      </c>
      <c r="H31" s="164">
        <v>0</v>
      </c>
      <c r="I31" s="164">
        <f>ROUND(F31*(G31+H31),2)</f>
        <v>0</v>
      </c>
      <c r="J31" s="162">
        <f>ROUND(F31*(N31),2)</f>
        <v>0</v>
      </c>
      <c r="K31" s="1">
        <f>ROUND(F31*(O31),2)</f>
        <v>0</v>
      </c>
      <c r="L31" s="1">
        <f>ROUND(F31*(G31),2)</f>
        <v>0</v>
      </c>
      <c r="M31" s="1">
        <f>ROUND(F31*(H31),2)</f>
        <v>0</v>
      </c>
      <c r="N31" s="1">
        <v>0</v>
      </c>
      <c r="O31" s="1"/>
      <c r="P31" s="161">
        <v>2.9E-4</v>
      </c>
      <c r="Q31" s="157"/>
      <c r="R31" s="157">
        <v>2.9E-4</v>
      </c>
      <c r="S31" s="147">
        <f>ROUND(F31*(P31),3)</f>
        <v>5.0000000000000001E-3</v>
      </c>
      <c r="V31" s="161"/>
      <c r="Z31">
        <f>0.058844*POWER(I31,0.952797)</f>
        <v>0</v>
      </c>
    </row>
    <row r="32" spans="1:26" ht="25.15" customHeight="1" x14ac:dyDescent="0.75">
      <c r="A32" s="165"/>
      <c r="B32" s="162" t="s">
        <v>522</v>
      </c>
      <c r="C32" s="166" t="s">
        <v>527</v>
      </c>
      <c r="D32" s="162" t="s">
        <v>528</v>
      </c>
      <c r="E32" s="162" t="s">
        <v>196</v>
      </c>
      <c r="F32" s="163">
        <v>17</v>
      </c>
      <c r="G32" s="164">
        <v>0</v>
      </c>
      <c r="H32" s="164">
        <v>0</v>
      </c>
      <c r="I32" s="164">
        <f>ROUND(F32*(G32+H32),2)</f>
        <v>0</v>
      </c>
      <c r="J32" s="162">
        <f>ROUND(F32*(N32),2)</f>
        <v>0</v>
      </c>
      <c r="K32" s="1">
        <f>ROUND(F32*(O32),2)</f>
        <v>0</v>
      </c>
      <c r="L32" s="1">
        <f>ROUND(F32*(G32),2)</f>
        <v>0</v>
      </c>
      <c r="M32" s="1">
        <f>ROUND(F32*(H32),2)</f>
        <v>0</v>
      </c>
      <c r="N32" s="1">
        <v>0</v>
      </c>
      <c r="O32" s="1"/>
      <c r="P32" s="161">
        <v>2.7999999999999998E-4</v>
      </c>
      <c r="Q32" s="157"/>
      <c r="R32" s="157">
        <v>2.7999999999999998E-4</v>
      </c>
      <c r="S32" s="147">
        <f>ROUND(F32*(P32),3)</f>
        <v>5.0000000000000001E-3</v>
      </c>
      <c r="V32" s="161"/>
      <c r="Z32">
        <f>0.058844*POWER(I32,0.952797)</f>
        <v>0</v>
      </c>
    </row>
    <row r="33" spans="1:26" ht="25.15" customHeight="1" x14ac:dyDescent="0.75">
      <c r="A33" s="165"/>
      <c r="B33" s="162" t="s">
        <v>522</v>
      </c>
      <c r="C33" s="166" t="s">
        <v>529</v>
      </c>
      <c r="D33" s="188" t="s">
        <v>723</v>
      </c>
      <c r="E33" s="162" t="s">
        <v>196</v>
      </c>
      <c r="F33" s="163">
        <v>11</v>
      </c>
      <c r="G33" s="164">
        <v>0</v>
      </c>
      <c r="H33" s="164">
        <v>0</v>
      </c>
      <c r="I33" s="164">
        <f>ROUND(F33*(G33+H33),2)</f>
        <v>0</v>
      </c>
      <c r="J33" s="162">
        <f>ROUND(F33*(N33),2)</f>
        <v>0</v>
      </c>
      <c r="K33" s="1">
        <f>ROUND(F33*(O33),2)</f>
        <v>0</v>
      </c>
      <c r="L33" s="1">
        <f>ROUND(F33*(G33),2)</f>
        <v>0</v>
      </c>
      <c r="M33" s="1">
        <f>ROUND(F33*(H33),2)</f>
        <v>0</v>
      </c>
      <c r="N33" s="1">
        <v>0</v>
      </c>
      <c r="O33" s="1"/>
      <c r="P33" s="161">
        <v>3.3E-4</v>
      </c>
      <c r="Q33" s="157"/>
      <c r="R33" s="157">
        <v>3.3E-4</v>
      </c>
      <c r="S33" s="147">
        <f>ROUND(F33*(P33),3)</f>
        <v>4.0000000000000001E-3</v>
      </c>
      <c r="V33" s="161"/>
      <c r="Z33">
        <f>0.058844*POWER(I33,0.952797)</f>
        <v>0</v>
      </c>
    </row>
    <row r="34" spans="1:26" ht="25.15" customHeight="1" x14ac:dyDescent="0.75">
      <c r="A34" s="165"/>
      <c r="B34" s="162" t="s">
        <v>522</v>
      </c>
      <c r="C34" s="166" t="s">
        <v>530</v>
      </c>
      <c r="D34" s="162" t="s">
        <v>531</v>
      </c>
      <c r="E34" s="162" t="s">
        <v>121</v>
      </c>
      <c r="F34" s="163">
        <v>1.9470000000000001E-2</v>
      </c>
      <c r="G34" s="164">
        <v>0</v>
      </c>
      <c r="H34" s="164">
        <v>0</v>
      </c>
      <c r="I34" s="164">
        <f>ROUND(F34*(G34+H34),2)</f>
        <v>0</v>
      </c>
      <c r="J34" s="162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57"/>
      <c r="Q34" s="157"/>
      <c r="R34" s="157"/>
      <c r="S34" s="147"/>
      <c r="V34" s="161"/>
      <c r="Z34">
        <f>0.058844*POWER(I34,0.952797)</f>
        <v>0</v>
      </c>
    </row>
    <row r="35" spans="1:26" x14ac:dyDescent="0.75">
      <c r="A35" s="147"/>
      <c r="B35" s="147"/>
      <c r="C35" s="147"/>
      <c r="D35" s="147" t="s">
        <v>494</v>
      </c>
      <c r="E35" s="147"/>
      <c r="F35" s="161"/>
      <c r="G35" s="150">
        <f>ROUND((SUM(L29:L34))/1,2)</f>
        <v>0</v>
      </c>
      <c r="H35" s="150">
        <f>ROUND((SUM(M29:M34))/1,2)</f>
        <v>0</v>
      </c>
      <c r="I35" s="150">
        <f>ROUND((SUM(I29:I34))/1,2)</f>
        <v>0</v>
      </c>
      <c r="J35" s="147"/>
      <c r="K35" s="147"/>
      <c r="L35" s="147">
        <f>ROUND((SUM(L29:L34))/1,2)</f>
        <v>0</v>
      </c>
      <c r="M35" s="147">
        <f>ROUND((SUM(M29:M34))/1,2)</f>
        <v>0</v>
      </c>
      <c r="N35" s="147"/>
      <c r="O35" s="147"/>
      <c r="P35" s="167"/>
      <c r="Q35" s="147"/>
      <c r="R35" s="147"/>
      <c r="S35" s="167">
        <f>ROUND((SUM(S29:S34))/1,2)</f>
        <v>0.02</v>
      </c>
      <c r="T35" s="144"/>
      <c r="U35" s="144"/>
      <c r="V35" s="2">
        <f>ROUND((SUM(V29:V34))/1,2)</f>
        <v>0</v>
      </c>
      <c r="W35" s="144"/>
      <c r="X35" s="144"/>
      <c r="Y35" s="144"/>
      <c r="Z35" s="144"/>
    </row>
    <row r="36" spans="1:26" x14ac:dyDescent="0.75">
      <c r="A36" s="1"/>
      <c r="B36" s="1"/>
      <c r="C36" s="1"/>
      <c r="D36" s="1"/>
      <c r="E36" s="1"/>
      <c r="F36" s="157"/>
      <c r="G36" s="140"/>
      <c r="H36" s="140"/>
      <c r="I36" s="140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 x14ac:dyDescent="0.75">
      <c r="A37" s="147"/>
      <c r="B37" s="147"/>
      <c r="C37" s="147"/>
      <c r="D37" s="147" t="s">
        <v>495</v>
      </c>
      <c r="E37" s="147"/>
      <c r="F37" s="161"/>
      <c r="G37" s="148"/>
      <c r="H37" s="148"/>
      <c r="I37" s="148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4"/>
      <c r="U37" s="144"/>
      <c r="V37" s="147"/>
      <c r="W37" s="144"/>
      <c r="X37" s="144"/>
      <c r="Y37" s="144"/>
      <c r="Z37" s="144"/>
    </row>
    <row r="38" spans="1:26" ht="25.15" customHeight="1" x14ac:dyDescent="0.75">
      <c r="A38" s="165"/>
      <c r="B38" s="162" t="s">
        <v>532</v>
      </c>
      <c r="C38" s="166" t="s">
        <v>533</v>
      </c>
      <c r="D38" s="162" t="s">
        <v>534</v>
      </c>
      <c r="E38" s="162" t="s">
        <v>146</v>
      </c>
      <c r="F38" s="163">
        <v>16</v>
      </c>
      <c r="G38" s="164">
        <v>0</v>
      </c>
      <c r="H38" s="164">
        <v>0</v>
      </c>
      <c r="I38" s="164">
        <f t="shared" ref="I38:I46" si="7">ROUND(F38*(G38+H38),2)</f>
        <v>0</v>
      </c>
      <c r="J38" s="162">
        <f t="shared" ref="J38:J46" si="8">ROUND(F38*(N38),2)</f>
        <v>0</v>
      </c>
      <c r="K38" s="1">
        <f t="shared" ref="K38:K46" si="9">ROUND(F38*(O38),2)</f>
        <v>0</v>
      </c>
      <c r="L38" s="1">
        <f t="shared" ref="L38:L46" si="10">ROUND(F38*(G38),2)</f>
        <v>0</v>
      </c>
      <c r="M38" s="1">
        <f t="shared" ref="M38:M46" si="11">ROUND(F38*(H38),2)</f>
        <v>0</v>
      </c>
      <c r="N38" s="1">
        <v>0</v>
      </c>
      <c r="O38" s="1"/>
      <c r="P38" s="161">
        <v>3.0000000000000001E-5</v>
      </c>
      <c r="Q38" s="157"/>
      <c r="R38" s="157">
        <v>3.0000000000000001E-5</v>
      </c>
      <c r="S38" s="147">
        <f>ROUND(F38*(P38),3)</f>
        <v>0</v>
      </c>
      <c r="V38" s="161"/>
      <c r="Z38">
        <f t="shared" ref="Z38:Z46" si="12">0.058844*POWER(I38,0.952797)</f>
        <v>0</v>
      </c>
    </row>
    <row r="39" spans="1:26" ht="25.15" customHeight="1" x14ac:dyDescent="0.75">
      <c r="A39" s="165"/>
      <c r="B39" s="162" t="s">
        <v>532</v>
      </c>
      <c r="C39" s="166" t="s">
        <v>535</v>
      </c>
      <c r="D39" s="162" t="s">
        <v>536</v>
      </c>
      <c r="E39" s="162" t="s">
        <v>146</v>
      </c>
      <c r="F39" s="163">
        <v>1</v>
      </c>
      <c r="G39" s="164">
        <v>0</v>
      </c>
      <c r="H39" s="164">
        <v>0</v>
      </c>
      <c r="I39" s="164">
        <f t="shared" si="7"/>
        <v>0</v>
      </c>
      <c r="J39" s="162">
        <f t="shared" si="8"/>
        <v>0</v>
      </c>
      <c r="K39" s="1">
        <f t="shared" si="9"/>
        <v>0</v>
      </c>
      <c r="L39" s="1">
        <f t="shared" si="10"/>
        <v>0</v>
      </c>
      <c r="M39" s="1">
        <f t="shared" si="11"/>
        <v>0</v>
      </c>
      <c r="N39" s="1">
        <v>0</v>
      </c>
      <c r="O39" s="1"/>
      <c r="P39" s="161">
        <v>3.0000000000000001E-5</v>
      </c>
      <c r="Q39" s="157"/>
      <c r="R39" s="157">
        <v>3.0000000000000001E-5</v>
      </c>
      <c r="S39" s="147">
        <f>ROUND(F39*(P39),3)</f>
        <v>0</v>
      </c>
      <c r="V39" s="161"/>
      <c r="Z39">
        <f t="shared" si="12"/>
        <v>0</v>
      </c>
    </row>
    <row r="40" spans="1:26" ht="25.15" customHeight="1" x14ac:dyDescent="0.75">
      <c r="A40" s="165"/>
      <c r="B40" s="162" t="s">
        <v>532</v>
      </c>
      <c r="C40" s="166" t="s">
        <v>537</v>
      </c>
      <c r="D40" s="162" t="s">
        <v>538</v>
      </c>
      <c r="E40" s="162" t="s">
        <v>146</v>
      </c>
      <c r="F40" s="163">
        <v>3</v>
      </c>
      <c r="G40" s="164">
        <v>0</v>
      </c>
      <c r="H40" s="164">
        <v>0</v>
      </c>
      <c r="I40" s="164">
        <f t="shared" si="7"/>
        <v>0</v>
      </c>
      <c r="J40" s="162">
        <f t="shared" si="8"/>
        <v>0</v>
      </c>
      <c r="K40" s="1">
        <f t="shared" si="9"/>
        <v>0</v>
      </c>
      <c r="L40" s="1">
        <f t="shared" si="10"/>
        <v>0</v>
      </c>
      <c r="M40" s="1">
        <f t="shared" si="11"/>
        <v>0</v>
      </c>
      <c r="N40" s="1">
        <v>0</v>
      </c>
      <c r="O40" s="1"/>
      <c r="P40" s="161">
        <v>2.0000000000000002E-5</v>
      </c>
      <c r="Q40" s="157"/>
      <c r="R40" s="157">
        <v>2.0000000000000002E-5</v>
      </c>
      <c r="S40" s="147">
        <f>ROUND(F40*(P40),3)</f>
        <v>0</v>
      </c>
      <c r="V40" s="161"/>
      <c r="Z40">
        <f t="shared" si="12"/>
        <v>0</v>
      </c>
    </row>
    <row r="41" spans="1:26" ht="25.15" customHeight="1" x14ac:dyDescent="0.75">
      <c r="A41" s="165"/>
      <c r="B41" s="162" t="s">
        <v>532</v>
      </c>
      <c r="C41" s="166" t="s">
        <v>539</v>
      </c>
      <c r="D41" s="162" t="s">
        <v>540</v>
      </c>
      <c r="E41" s="162" t="s">
        <v>146</v>
      </c>
      <c r="F41" s="163">
        <v>5</v>
      </c>
      <c r="G41" s="164">
        <v>0</v>
      </c>
      <c r="H41" s="164">
        <v>0</v>
      </c>
      <c r="I41" s="164">
        <f t="shared" si="7"/>
        <v>0</v>
      </c>
      <c r="J41" s="162">
        <f t="shared" si="8"/>
        <v>0</v>
      </c>
      <c r="K41" s="1">
        <f t="shared" si="9"/>
        <v>0</v>
      </c>
      <c r="L41" s="1">
        <f t="shared" si="10"/>
        <v>0</v>
      </c>
      <c r="M41" s="1">
        <f t="shared" si="11"/>
        <v>0</v>
      </c>
      <c r="N41" s="1">
        <v>0</v>
      </c>
      <c r="O41" s="1"/>
      <c r="P41" s="161">
        <v>2.0000000000000002E-5</v>
      </c>
      <c r="Q41" s="157"/>
      <c r="R41" s="157">
        <v>2.0000000000000002E-5</v>
      </c>
      <c r="S41" s="147">
        <f>ROUND(F41*(P41),3)</f>
        <v>0</v>
      </c>
      <c r="V41" s="161"/>
      <c r="Z41">
        <f t="shared" si="12"/>
        <v>0</v>
      </c>
    </row>
    <row r="42" spans="1:26" ht="25.15" customHeight="1" x14ac:dyDescent="0.75">
      <c r="A42" s="165"/>
      <c r="B42" s="162" t="s">
        <v>532</v>
      </c>
      <c r="C42" s="166" t="s">
        <v>541</v>
      </c>
      <c r="D42" s="162" t="s">
        <v>542</v>
      </c>
      <c r="E42" s="162" t="s">
        <v>146</v>
      </c>
      <c r="F42" s="163">
        <v>12</v>
      </c>
      <c r="G42" s="164">
        <v>0</v>
      </c>
      <c r="H42" s="164">
        <v>0</v>
      </c>
      <c r="I42" s="164">
        <f t="shared" si="7"/>
        <v>0</v>
      </c>
      <c r="J42" s="162">
        <f t="shared" si="8"/>
        <v>0</v>
      </c>
      <c r="K42" s="1">
        <f t="shared" si="9"/>
        <v>0</v>
      </c>
      <c r="L42" s="1">
        <f t="shared" si="10"/>
        <v>0</v>
      </c>
      <c r="M42" s="1">
        <f t="shared" si="11"/>
        <v>0</v>
      </c>
      <c r="N42" s="1">
        <v>0</v>
      </c>
      <c r="O42" s="1"/>
      <c r="P42" s="161">
        <v>1.7000000000000001E-4</v>
      </c>
      <c r="Q42" s="157"/>
      <c r="R42" s="157">
        <v>1.7000000000000001E-4</v>
      </c>
      <c r="S42" s="147">
        <f>ROUND(F42*(P42),3)</f>
        <v>2E-3</v>
      </c>
      <c r="V42" s="161"/>
      <c r="Z42">
        <f t="shared" si="12"/>
        <v>0</v>
      </c>
    </row>
    <row r="43" spans="1:26" ht="25.15" customHeight="1" x14ac:dyDescent="0.75">
      <c r="A43" s="165"/>
      <c r="B43" s="162" t="s">
        <v>532</v>
      </c>
      <c r="C43" s="166" t="s">
        <v>543</v>
      </c>
      <c r="D43" s="162" t="s">
        <v>544</v>
      </c>
      <c r="E43" s="162" t="s">
        <v>146</v>
      </c>
      <c r="F43" s="163">
        <v>12</v>
      </c>
      <c r="G43" s="164">
        <v>0</v>
      </c>
      <c r="H43" s="164">
        <v>0</v>
      </c>
      <c r="I43" s="164">
        <f t="shared" si="7"/>
        <v>0</v>
      </c>
      <c r="J43" s="162">
        <f t="shared" si="8"/>
        <v>0</v>
      </c>
      <c r="K43" s="1">
        <f t="shared" si="9"/>
        <v>0</v>
      </c>
      <c r="L43" s="1">
        <f t="shared" si="10"/>
        <v>0</v>
      </c>
      <c r="M43" s="1">
        <f t="shared" si="11"/>
        <v>0</v>
      </c>
      <c r="N43" s="1">
        <v>0</v>
      </c>
      <c r="O43" s="1"/>
      <c r="P43" s="157"/>
      <c r="Q43" s="157"/>
      <c r="R43" s="157"/>
      <c r="S43" s="147"/>
      <c r="V43" s="161"/>
      <c r="Z43">
        <f t="shared" si="12"/>
        <v>0</v>
      </c>
    </row>
    <row r="44" spans="1:26" ht="25.15" customHeight="1" x14ac:dyDescent="0.75">
      <c r="A44" s="165"/>
      <c r="B44" s="162" t="s">
        <v>532</v>
      </c>
      <c r="C44" s="166" t="s">
        <v>545</v>
      </c>
      <c r="D44" s="162" t="s">
        <v>546</v>
      </c>
      <c r="E44" s="162" t="s">
        <v>146</v>
      </c>
      <c r="F44" s="163">
        <v>1</v>
      </c>
      <c r="G44" s="164">
        <v>0</v>
      </c>
      <c r="H44" s="164">
        <v>0</v>
      </c>
      <c r="I44" s="164">
        <f t="shared" si="7"/>
        <v>0</v>
      </c>
      <c r="J44" s="162">
        <f t="shared" si="8"/>
        <v>0</v>
      </c>
      <c r="K44" s="1">
        <f t="shared" si="9"/>
        <v>0</v>
      </c>
      <c r="L44" s="1">
        <f t="shared" si="10"/>
        <v>0</v>
      </c>
      <c r="M44" s="1">
        <f t="shared" si="11"/>
        <v>0</v>
      </c>
      <c r="N44" s="1">
        <v>0</v>
      </c>
      <c r="O44" s="1"/>
      <c r="P44" s="161">
        <v>1.0000000000000001E-5</v>
      </c>
      <c r="Q44" s="157"/>
      <c r="R44" s="157">
        <v>1.0000000000000001E-5</v>
      </c>
      <c r="S44" s="147">
        <f>ROUND(F44*(P44),3)</f>
        <v>0</v>
      </c>
      <c r="V44" s="161"/>
      <c r="Z44">
        <f t="shared" si="12"/>
        <v>0</v>
      </c>
    </row>
    <row r="45" spans="1:26" ht="25.15" customHeight="1" x14ac:dyDescent="0.75">
      <c r="A45" s="165"/>
      <c r="B45" s="162" t="s">
        <v>532</v>
      </c>
      <c r="C45" s="166" t="s">
        <v>547</v>
      </c>
      <c r="D45" s="162" t="s">
        <v>548</v>
      </c>
      <c r="E45" s="162" t="s">
        <v>146</v>
      </c>
      <c r="F45" s="163">
        <v>1</v>
      </c>
      <c r="G45" s="164">
        <v>0</v>
      </c>
      <c r="H45" s="164">
        <v>0</v>
      </c>
      <c r="I45" s="164">
        <f t="shared" si="7"/>
        <v>0</v>
      </c>
      <c r="J45" s="162">
        <f t="shared" si="8"/>
        <v>0</v>
      </c>
      <c r="K45" s="1">
        <f t="shared" si="9"/>
        <v>0</v>
      </c>
      <c r="L45" s="1">
        <f t="shared" si="10"/>
        <v>0</v>
      </c>
      <c r="M45" s="1">
        <f t="shared" si="11"/>
        <v>0</v>
      </c>
      <c r="N45" s="1">
        <v>0</v>
      </c>
      <c r="O45" s="1"/>
      <c r="P45" s="161">
        <v>4.0000000000000003E-5</v>
      </c>
      <c r="Q45" s="157"/>
      <c r="R45" s="157">
        <v>4.0000000000000003E-5</v>
      </c>
      <c r="S45" s="147">
        <f>ROUND(F45*(P45),3)</f>
        <v>0</v>
      </c>
      <c r="V45" s="161"/>
      <c r="Z45">
        <f t="shared" si="12"/>
        <v>0</v>
      </c>
    </row>
    <row r="46" spans="1:26" ht="25.15" customHeight="1" x14ac:dyDescent="0.75">
      <c r="A46" s="165"/>
      <c r="B46" s="162" t="s">
        <v>405</v>
      </c>
      <c r="C46" s="166" t="s">
        <v>549</v>
      </c>
      <c r="D46" s="162" t="s">
        <v>550</v>
      </c>
      <c r="E46" s="162" t="s">
        <v>146</v>
      </c>
      <c r="F46" s="163">
        <v>1</v>
      </c>
      <c r="G46" s="164">
        <v>0</v>
      </c>
      <c r="H46" s="164">
        <v>0</v>
      </c>
      <c r="I46" s="164">
        <f t="shared" si="7"/>
        <v>0</v>
      </c>
      <c r="J46" s="162">
        <f t="shared" si="8"/>
        <v>0</v>
      </c>
      <c r="K46" s="1">
        <f t="shared" si="9"/>
        <v>0</v>
      </c>
      <c r="L46" s="1">
        <f t="shared" si="10"/>
        <v>0</v>
      </c>
      <c r="M46" s="1">
        <f t="shared" si="11"/>
        <v>0</v>
      </c>
      <c r="N46" s="1">
        <v>0</v>
      </c>
      <c r="O46" s="1"/>
      <c r="P46" s="161">
        <v>4.0000000000000002E-4</v>
      </c>
      <c r="Q46" s="157"/>
      <c r="R46" s="157">
        <v>4.0000000000000002E-4</v>
      </c>
      <c r="S46" s="147">
        <f>ROUND(F46*(P46),3)</f>
        <v>0</v>
      </c>
      <c r="V46" s="161"/>
      <c r="Z46">
        <f t="shared" si="12"/>
        <v>0</v>
      </c>
    </row>
    <row r="47" spans="1:26" x14ac:dyDescent="0.75">
      <c r="A47" s="147"/>
      <c r="B47" s="147"/>
      <c r="C47" s="147"/>
      <c r="D47" s="147" t="s">
        <v>495</v>
      </c>
      <c r="E47" s="147"/>
      <c r="F47" s="161"/>
      <c r="G47" s="150">
        <f>ROUND((SUM(L37:L46))/1,2)</f>
        <v>0</v>
      </c>
      <c r="H47" s="150">
        <f>ROUND((SUM(M37:M46))/1,2)</f>
        <v>0</v>
      </c>
      <c r="I47" s="150">
        <f>ROUND((SUM(I37:I46))/1,2)</f>
        <v>0</v>
      </c>
      <c r="J47" s="147"/>
      <c r="K47" s="147"/>
      <c r="L47" s="147">
        <f>ROUND((SUM(L37:L46))/1,2)</f>
        <v>0</v>
      </c>
      <c r="M47" s="147">
        <f>ROUND((SUM(M37:M46))/1,2)</f>
        <v>0</v>
      </c>
      <c r="N47" s="147"/>
      <c r="O47" s="147"/>
      <c r="P47" s="167"/>
      <c r="Q47" s="147"/>
      <c r="R47" s="147"/>
      <c r="S47" s="167">
        <f>ROUND((SUM(S37:S46))/1,2)</f>
        <v>0</v>
      </c>
      <c r="T47" s="144"/>
      <c r="U47" s="144"/>
      <c r="V47" s="2">
        <f>ROUND((SUM(V37:V46))/1,2)</f>
        <v>0</v>
      </c>
      <c r="W47" s="144"/>
      <c r="X47" s="144"/>
      <c r="Y47" s="144"/>
      <c r="Z47" s="144"/>
    </row>
    <row r="48" spans="1:26" x14ac:dyDescent="0.75">
      <c r="A48" s="1"/>
      <c r="B48" s="1"/>
      <c r="C48" s="1"/>
      <c r="D48" s="1"/>
      <c r="E48" s="1"/>
      <c r="F48" s="157"/>
      <c r="G48" s="140"/>
      <c r="H48" s="140"/>
      <c r="I48" s="140"/>
      <c r="J48" s="1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75">
      <c r="A49" s="147"/>
      <c r="B49" s="147"/>
      <c r="C49" s="147"/>
      <c r="D49" s="147" t="s">
        <v>496</v>
      </c>
      <c r="E49" s="147"/>
      <c r="F49" s="161"/>
      <c r="G49" s="148"/>
      <c r="H49" s="148"/>
      <c r="I49" s="148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4"/>
      <c r="U49" s="144"/>
      <c r="V49" s="147"/>
      <c r="W49" s="144"/>
      <c r="X49" s="144"/>
      <c r="Y49" s="144"/>
      <c r="Z49" s="144"/>
    </row>
    <row r="50" spans="1:26" ht="25.15" customHeight="1" x14ac:dyDescent="0.75">
      <c r="A50" s="165"/>
      <c r="B50" s="162" t="s">
        <v>551</v>
      </c>
      <c r="C50" s="166" t="s">
        <v>552</v>
      </c>
      <c r="D50" s="162" t="s">
        <v>553</v>
      </c>
      <c r="E50" s="162" t="s">
        <v>146</v>
      </c>
      <c r="F50" s="163">
        <v>12</v>
      </c>
      <c r="G50" s="164">
        <v>0</v>
      </c>
      <c r="H50" s="164">
        <v>0</v>
      </c>
      <c r="I50" s="164">
        <f t="shared" ref="I50:I64" si="13">ROUND(F50*(G50+H50),2)</f>
        <v>0</v>
      </c>
      <c r="J50" s="162">
        <f t="shared" ref="J50:J64" si="14">ROUND(F50*(N50),2)</f>
        <v>0</v>
      </c>
      <c r="K50" s="1">
        <f t="shared" ref="K50:K64" si="15">ROUND(F50*(O50),2)</f>
        <v>0</v>
      </c>
      <c r="L50" s="1">
        <f t="shared" ref="L50:L64" si="16">ROUND(F50*(G50),2)</f>
        <v>0</v>
      </c>
      <c r="M50" s="1">
        <f t="shared" ref="M50:M64" si="17">ROUND(F50*(H50),2)</f>
        <v>0</v>
      </c>
      <c r="N50" s="1">
        <v>0</v>
      </c>
      <c r="O50" s="1"/>
      <c r="P50" s="161">
        <v>2.0000000000000002E-5</v>
      </c>
      <c r="Q50" s="157"/>
      <c r="R50" s="157">
        <v>2.0000000000000002E-5</v>
      </c>
      <c r="S50" s="147">
        <f>ROUND(F50*(P50),3)</f>
        <v>0</v>
      </c>
      <c r="V50" s="161"/>
      <c r="Z50">
        <f t="shared" ref="Z50:Z64" si="18">0.058844*POWER(I50,0.952797)</f>
        <v>0</v>
      </c>
    </row>
    <row r="51" spans="1:26" ht="25.15" customHeight="1" x14ac:dyDescent="0.75">
      <c r="A51" s="165"/>
      <c r="B51" s="162" t="s">
        <v>405</v>
      </c>
      <c r="C51" s="166" t="s">
        <v>554</v>
      </c>
      <c r="D51" s="189" t="s">
        <v>724</v>
      </c>
      <c r="E51" s="162" t="s">
        <v>135</v>
      </c>
      <c r="F51" s="163">
        <v>1</v>
      </c>
      <c r="G51" s="164">
        <v>0</v>
      </c>
      <c r="H51" s="164">
        <v>0</v>
      </c>
      <c r="I51" s="164">
        <f t="shared" si="13"/>
        <v>0</v>
      </c>
      <c r="J51" s="162">
        <f t="shared" si="14"/>
        <v>0</v>
      </c>
      <c r="K51" s="1">
        <f t="shared" si="15"/>
        <v>0</v>
      </c>
      <c r="L51" s="1">
        <f t="shared" si="16"/>
        <v>0</v>
      </c>
      <c r="M51" s="1">
        <f t="shared" si="17"/>
        <v>0</v>
      </c>
      <c r="N51" s="1">
        <v>0</v>
      </c>
      <c r="O51" s="1"/>
      <c r="P51" s="157"/>
      <c r="Q51" s="157"/>
      <c r="R51" s="157"/>
      <c r="S51" s="147"/>
      <c r="V51" s="161"/>
      <c r="Z51">
        <f t="shared" si="18"/>
        <v>0</v>
      </c>
    </row>
    <row r="52" spans="1:26" ht="35.15" customHeight="1" x14ac:dyDescent="0.75">
      <c r="A52" s="165"/>
      <c r="B52" s="162" t="s">
        <v>405</v>
      </c>
      <c r="C52" s="166" t="s">
        <v>555</v>
      </c>
      <c r="D52" s="189" t="s">
        <v>725</v>
      </c>
      <c r="E52" s="162" t="s">
        <v>135</v>
      </c>
      <c r="F52" s="163">
        <v>2</v>
      </c>
      <c r="G52" s="164">
        <v>0</v>
      </c>
      <c r="H52" s="164">
        <v>0</v>
      </c>
      <c r="I52" s="164">
        <f t="shared" si="13"/>
        <v>0</v>
      </c>
      <c r="J52" s="162">
        <f t="shared" si="14"/>
        <v>0</v>
      </c>
      <c r="K52" s="1">
        <f t="shared" si="15"/>
        <v>0</v>
      </c>
      <c r="L52" s="1">
        <f t="shared" si="16"/>
        <v>0</v>
      </c>
      <c r="M52" s="1">
        <f t="shared" si="17"/>
        <v>0</v>
      </c>
      <c r="N52" s="1">
        <v>0</v>
      </c>
      <c r="O52" s="1"/>
      <c r="P52" s="157"/>
      <c r="Q52" s="157"/>
      <c r="R52" s="157"/>
      <c r="S52" s="147"/>
      <c r="V52" s="161"/>
      <c r="Z52">
        <f t="shared" si="18"/>
        <v>0</v>
      </c>
    </row>
    <row r="53" spans="1:26" ht="35.15" customHeight="1" x14ac:dyDescent="0.75">
      <c r="A53" s="165"/>
      <c r="B53" s="162" t="s">
        <v>405</v>
      </c>
      <c r="C53" s="166" t="s">
        <v>556</v>
      </c>
      <c r="D53" s="189" t="s">
        <v>726</v>
      </c>
      <c r="E53" s="162" t="s">
        <v>135</v>
      </c>
      <c r="F53" s="163">
        <v>2</v>
      </c>
      <c r="G53" s="164">
        <v>0</v>
      </c>
      <c r="H53" s="164">
        <v>0</v>
      </c>
      <c r="I53" s="164">
        <f t="shared" si="13"/>
        <v>0</v>
      </c>
      <c r="J53" s="162">
        <f t="shared" si="14"/>
        <v>0</v>
      </c>
      <c r="K53" s="1">
        <f t="shared" si="15"/>
        <v>0</v>
      </c>
      <c r="L53" s="1">
        <f t="shared" si="16"/>
        <v>0</v>
      </c>
      <c r="M53" s="1">
        <f t="shared" si="17"/>
        <v>0</v>
      </c>
      <c r="N53" s="1">
        <v>0</v>
      </c>
      <c r="O53" s="1"/>
      <c r="P53" s="157"/>
      <c r="Q53" s="157"/>
      <c r="R53" s="157"/>
      <c r="S53" s="147"/>
      <c r="V53" s="161"/>
      <c r="Z53">
        <f t="shared" si="18"/>
        <v>0</v>
      </c>
    </row>
    <row r="54" spans="1:26" ht="35.15" customHeight="1" x14ac:dyDescent="0.75">
      <c r="A54" s="165"/>
      <c r="B54" s="162" t="s">
        <v>405</v>
      </c>
      <c r="C54" s="166" t="s">
        <v>557</v>
      </c>
      <c r="D54" s="189" t="s">
        <v>727</v>
      </c>
      <c r="E54" s="162" t="s">
        <v>135</v>
      </c>
      <c r="F54" s="163">
        <v>2</v>
      </c>
      <c r="G54" s="164">
        <v>0</v>
      </c>
      <c r="H54" s="164">
        <v>0</v>
      </c>
      <c r="I54" s="164">
        <f t="shared" si="13"/>
        <v>0</v>
      </c>
      <c r="J54" s="162">
        <f t="shared" si="14"/>
        <v>0</v>
      </c>
      <c r="K54" s="1">
        <f t="shared" si="15"/>
        <v>0</v>
      </c>
      <c r="L54" s="1">
        <f t="shared" si="16"/>
        <v>0</v>
      </c>
      <c r="M54" s="1">
        <f t="shared" si="17"/>
        <v>0</v>
      </c>
      <c r="N54" s="1">
        <v>0</v>
      </c>
      <c r="O54" s="1"/>
      <c r="P54" s="157"/>
      <c r="Q54" s="157"/>
      <c r="R54" s="157"/>
      <c r="S54" s="147"/>
      <c r="V54" s="161"/>
      <c r="Z54">
        <f t="shared" si="18"/>
        <v>0</v>
      </c>
    </row>
    <row r="55" spans="1:26" ht="35.15" customHeight="1" x14ac:dyDescent="0.75">
      <c r="A55" s="165"/>
      <c r="B55" s="162" t="s">
        <v>405</v>
      </c>
      <c r="C55" s="166" t="s">
        <v>558</v>
      </c>
      <c r="D55" s="189" t="s">
        <v>728</v>
      </c>
      <c r="E55" s="162" t="s">
        <v>135</v>
      </c>
      <c r="F55" s="163">
        <v>1</v>
      </c>
      <c r="G55" s="164">
        <v>0</v>
      </c>
      <c r="H55" s="164">
        <v>0</v>
      </c>
      <c r="I55" s="164">
        <f t="shared" si="13"/>
        <v>0</v>
      </c>
      <c r="J55" s="162">
        <f t="shared" si="14"/>
        <v>0</v>
      </c>
      <c r="K55" s="1">
        <f t="shared" si="15"/>
        <v>0</v>
      </c>
      <c r="L55" s="1">
        <f t="shared" si="16"/>
        <v>0</v>
      </c>
      <c r="M55" s="1">
        <f t="shared" si="17"/>
        <v>0</v>
      </c>
      <c r="N55" s="1">
        <v>0</v>
      </c>
      <c r="O55" s="1"/>
      <c r="P55" s="157"/>
      <c r="Q55" s="157"/>
      <c r="R55" s="157"/>
      <c r="S55" s="147"/>
      <c r="V55" s="161"/>
      <c r="Z55">
        <f t="shared" si="18"/>
        <v>0</v>
      </c>
    </row>
    <row r="56" spans="1:26" ht="35.15" customHeight="1" x14ac:dyDescent="0.75">
      <c r="A56" s="165"/>
      <c r="B56" s="162" t="s">
        <v>405</v>
      </c>
      <c r="C56" s="166" t="s">
        <v>559</v>
      </c>
      <c r="D56" s="189" t="s">
        <v>729</v>
      </c>
      <c r="E56" s="162" t="s">
        <v>135</v>
      </c>
      <c r="F56" s="163">
        <v>1</v>
      </c>
      <c r="G56" s="164">
        <v>0</v>
      </c>
      <c r="H56" s="164">
        <v>0</v>
      </c>
      <c r="I56" s="164">
        <f t="shared" si="13"/>
        <v>0</v>
      </c>
      <c r="J56" s="162">
        <f t="shared" si="14"/>
        <v>0</v>
      </c>
      <c r="K56" s="1">
        <f t="shared" si="15"/>
        <v>0</v>
      </c>
      <c r="L56" s="1">
        <f t="shared" si="16"/>
        <v>0</v>
      </c>
      <c r="M56" s="1">
        <f t="shared" si="17"/>
        <v>0</v>
      </c>
      <c r="N56" s="1">
        <v>0</v>
      </c>
      <c r="O56" s="1"/>
      <c r="P56" s="157"/>
      <c r="Q56" s="157"/>
      <c r="R56" s="157"/>
      <c r="S56" s="147"/>
      <c r="V56" s="161"/>
      <c r="Z56">
        <f t="shared" si="18"/>
        <v>0</v>
      </c>
    </row>
    <row r="57" spans="1:26" ht="35.15" customHeight="1" x14ac:dyDescent="0.75">
      <c r="A57" s="165"/>
      <c r="B57" s="162" t="s">
        <v>405</v>
      </c>
      <c r="C57" s="166" t="s">
        <v>560</v>
      </c>
      <c r="D57" s="189" t="s">
        <v>730</v>
      </c>
      <c r="E57" s="162" t="s">
        <v>135</v>
      </c>
      <c r="F57" s="163">
        <v>1</v>
      </c>
      <c r="G57" s="164">
        <v>0</v>
      </c>
      <c r="H57" s="164">
        <v>0</v>
      </c>
      <c r="I57" s="164">
        <f t="shared" si="13"/>
        <v>0</v>
      </c>
      <c r="J57" s="162">
        <f t="shared" si="14"/>
        <v>0</v>
      </c>
      <c r="K57" s="1">
        <f t="shared" si="15"/>
        <v>0</v>
      </c>
      <c r="L57" s="1">
        <f t="shared" si="16"/>
        <v>0</v>
      </c>
      <c r="M57" s="1">
        <f t="shared" si="17"/>
        <v>0</v>
      </c>
      <c r="N57" s="1">
        <v>0</v>
      </c>
      <c r="O57" s="1"/>
      <c r="P57" s="157"/>
      <c r="Q57" s="157"/>
      <c r="R57" s="157"/>
      <c r="S57" s="147"/>
      <c r="V57" s="161"/>
      <c r="Z57">
        <f t="shared" si="18"/>
        <v>0</v>
      </c>
    </row>
    <row r="58" spans="1:26" ht="35.15" customHeight="1" x14ac:dyDescent="0.75">
      <c r="A58" s="165"/>
      <c r="B58" s="162" t="s">
        <v>405</v>
      </c>
      <c r="C58" s="166" t="s">
        <v>561</v>
      </c>
      <c r="D58" s="189" t="s">
        <v>731</v>
      </c>
      <c r="E58" s="162" t="s">
        <v>135</v>
      </c>
      <c r="F58" s="163">
        <v>1</v>
      </c>
      <c r="G58" s="164">
        <v>0</v>
      </c>
      <c r="H58" s="164">
        <v>0</v>
      </c>
      <c r="I58" s="164">
        <f t="shared" si="13"/>
        <v>0</v>
      </c>
      <c r="J58" s="162">
        <f t="shared" si="14"/>
        <v>0</v>
      </c>
      <c r="K58" s="1">
        <f t="shared" si="15"/>
        <v>0</v>
      </c>
      <c r="L58" s="1">
        <f t="shared" si="16"/>
        <v>0</v>
      </c>
      <c r="M58" s="1">
        <f t="shared" si="17"/>
        <v>0</v>
      </c>
      <c r="N58" s="1">
        <v>0</v>
      </c>
      <c r="O58" s="1"/>
      <c r="P58" s="157"/>
      <c r="Q58" s="157"/>
      <c r="R58" s="157"/>
      <c r="S58" s="147"/>
      <c r="V58" s="161"/>
      <c r="Z58">
        <f t="shared" si="18"/>
        <v>0</v>
      </c>
    </row>
    <row r="59" spans="1:26" ht="35.15" customHeight="1" x14ac:dyDescent="0.75">
      <c r="A59" s="165"/>
      <c r="B59" s="162" t="s">
        <v>405</v>
      </c>
      <c r="C59" s="166" t="s">
        <v>562</v>
      </c>
      <c r="D59" s="189" t="s">
        <v>732</v>
      </c>
      <c r="E59" s="162" t="s">
        <v>135</v>
      </c>
      <c r="F59" s="163">
        <v>1</v>
      </c>
      <c r="G59" s="164">
        <v>0</v>
      </c>
      <c r="H59" s="164">
        <v>0</v>
      </c>
      <c r="I59" s="164">
        <f t="shared" si="13"/>
        <v>0</v>
      </c>
      <c r="J59" s="162">
        <f t="shared" si="14"/>
        <v>0</v>
      </c>
      <c r="K59" s="1">
        <f t="shared" si="15"/>
        <v>0</v>
      </c>
      <c r="L59" s="1">
        <f t="shared" si="16"/>
        <v>0</v>
      </c>
      <c r="M59" s="1">
        <f t="shared" si="17"/>
        <v>0</v>
      </c>
      <c r="N59" s="1">
        <v>0</v>
      </c>
      <c r="O59" s="1"/>
      <c r="P59" s="157"/>
      <c r="Q59" s="157"/>
      <c r="R59" s="157"/>
      <c r="S59" s="147"/>
      <c r="V59" s="161"/>
      <c r="Z59">
        <f t="shared" si="18"/>
        <v>0</v>
      </c>
    </row>
    <row r="60" spans="1:26" ht="35.15" customHeight="1" x14ac:dyDescent="0.75">
      <c r="A60" s="165"/>
      <c r="B60" s="162" t="s">
        <v>373</v>
      </c>
      <c r="C60" s="166" t="s">
        <v>563</v>
      </c>
      <c r="D60" s="188" t="s">
        <v>713</v>
      </c>
      <c r="E60" s="162" t="s">
        <v>407</v>
      </c>
      <c r="F60" s="163">
        <v>12</v>
      </c>
      <c r="G60" s="164">
        <v>0</v>
      </c>
      <c r="H60" s="164">
        <v>0</v>
      </c>
      <c r="I60" s="164">
        <f t="shared" si="13"/>
        <v>0</v>
      </c>
      <c r="J60" s="162">
        <f t="shared" si="14"/>
        <v>0</v>
      </c>
      <c r="K60" s="1">
        <f t="shared" si="15"/>
        <v>0</v>
      </c>
      <c r="L60" s="1">
        <f t="shared" si="16"/>
        <v>0</v>
      </c>
      <c r="M60" s="1">
        <f t="shared" si="17"/>
        <v>0</v>
      </c>
      <c r="N60" s="1">
        <v>0</v>
      </c>
      <c r="O60" s="1"/>
      <c r="P60" s="157"/>
      <c r="Q60" s="157"/>
      <c r="R60" s="157"/>
      <c r="S60" s="147"/>
      <c r="V60" s="161"/>
      <c r="Z60">
        <f t="shared" si="18"/>
        <v>0</v>
      </c>
    </row>
    <row r="61" spans="1:26" ht="50.15" customHeight="1" x14ac:dyDescent="0.75">
      <c r="A61" s="165"/>
      <c r="B61" s="162" t="s">
        <v>373</v>
      </c>
      <c r="C61" s="166" t="s">
        <v>564</v>
      </c>
      <c r="D61" s="188" t="s">
        <v>714</v>
      </c>
      <c r="E61" s="162" t="s">
        <v>407</v>
      </c>
      <c r="F61" s="163">
        <v>12</v>
      </c>
      <c r="G61" s="164">
        <v>0</v>
      </c>
      <c r="H61" s="164">
        <v>0</v>
      </c>
      <c r="I61" s="164">
        <f t="shared" si="13"/>
        <v>0</v>
      </c>
      <c r="J61" s="162">
        <f t="shared" si="14"/>
        <v>0</v>
      </c>
      <c r="K61" s="1">
        <f t="shared" si="15"/>
        <v>0</v>
      </c>
      <c r="L61" s="1">
        <f t="shared" si="16"/>
        <v>0</v>
      </c>
      <c r="M61" s="1">
        <f t="shared" si="17"/>
        <v>0</v>
      </c>
      <c r="N61" s="1">
        <v>0</v>
      </c>
      <c r="O61" s="1"/>
      <c r="P61" s="157"/>
      <c r="Q61" s="157"/>
      <c r="R61" s="157"/>
      <c r="S61" s="147"/>
      <c r="V61" s="161"/>
      <c r="Z61">
        <f t="shared" si="18"/>
        <v>0</v>
      </c>
    </row>
    <row r="62" spans="1:26" ht="35.15" customHeight="1" x14ac:dyDescent="0.75">
      <c r="A62" s="165"/>
      <c r="B62" s="162" t="s">
        <v>373</v>
      </c>
      <c r="C62" s="166" t="s">
        <v>565</v>
      </c>
      <c r="D62" s="188" t="s">
        <v>715</v>
      </c>
      <c r="E62" s="162" t="s">
        <v>407</v>
      </c>
      <c r="F62" s="163">
        <v>12</v>
      </c>
      <c r="G62" s="164">
        <v>0</v>
      </c>
      <c r="H62" s="164">
        <v>0</v>
      </c>
      <c r="I62" s="164">
        <f t="shared" si="13"/>
        <v>0</v>
      </c>
      <c r="J62" s="162">
        <f t="shared" si="14"/>
        <v>0</v>
      </c>
      <c r="K62" s="1">
        <f t="shared" si="15"/>
        <v>0</v>
      </c>
      <c r="L62" s="1">
        <f t="shared" si="16"/>
        <v>0</v>
      </c>
      <c r="M62" s="1">
        <f t="shared" si="17"/>
        <v>0</v>
      </c>
      <c r="N62" s="1">
        <v>0</v>
      </c>
      <c r="O62" s="1"/>
      <c r="P62" s="157"/>
      <c r="Q62" s="157"/>
      <c r="R62" s="157"/>
      <c r="S62" s="147"/>
      <c r="V62" s="161"/>
      <c r="Z62">
        <f t="shared" si="18"/>
        <v>0</v>
      </c>
    </row>
    <row r="63" spans="1:26" ht="25.15" customHeight="1" x14ac:dyDescent="0.75">
      <c r="A63" s="165"/>
      <c r="B63" s="162" t="s">
        <v>373</v>
      </c>
      <c r="C63" s="166" t="s">
        <v>566</v>
      </c>
      <c r="D63" s="189" t="s">
        <v>716</v>
      </c>
      <c r="E63" s="162" t="s">
        <v>407</v>
      </c>
      <c r="F63" s="163">
        <v>7</v>
      </c>
      <c r="G63" s="164">
        <v>0</v>
      </c>
      <c r="H63" s="164">
        <v>0</v>
      </c>
      <c r="I63" s="164">
        <f t="shared" si="13"/>
        <v>0</v>
      </c>
      <c r="J63" s="162">
        <f t="shared" si="14"/>
        <v>0</v>
      </c>
      <c r="K63" s="1">
        <f t="shared" si="15"/>
        <v>0</v>
      </c>
      <c r="L63" s="1">
        <f t="shared" si="16"/>
        <v>0</v>
      </c>
      <c r="M63" s="1">
        <f t="shared" si="17"/>
        <v>0</v>
      </c>
      <c r="N63" s="1">
        <v>0</v>
      </c>
      <c r="O63" s="1"/>
      <c r="P63" s="157"/>
      <c r="Q63" s="157"/>
      <c r="R63" s="157"/>
      <c r="S63" s="147"/>
      <c r="V63" s="161"/>
      <c r="Z63">
        <f t="shared" si="18"/>
        <v>0</v>
      </c>
    </row>
    <row r="64" spans="1:26" ht="25.15" customHeight="1" x14ac:dyDescent="0.75">
      <c r="A64" s="165"/>
      <c r="B64" s="162" t="s">
        <v>373</v>
      </c>
      <c r="C64" s="166" t="s">
        <v>567</v>
      </c>
      <c r="D64" s="189" t="s">
        <v>717</v>
      </c>
      <c r="E64" s="162" t="s">
        <v>407</v>
      </c>
      <c r="F64" s="163">
        <v>4</v>
      </c>
      <c r="G64" s="164">
        <v>0</v>
      </c>
      <c r="H64" s="164">
        <v>0</v>
      </c>
      <c r="I64" s="164">
        <f t="shared" si="13"/>
        <v>0</v>
      </c>
      <c r="J64" s="162">
        <f t="shared" si="14"/>
        <v>0</v>
      </c>
      <c r="K64" s="1">
        <f t="shared" si="15"/>
        <v>0</v>
      </c>
      <c r="L64" s="1">
        <f t="shared" si="16"/>
        <v>0</v>
      </c>
      <c r="M64" s="1">
        <f t="shared" si="17"/>
        <v>0</v>
      </c>
      <c r="N64" s="1">
        <v>0</v>
      </c>
      <c r="O64" s="1"/>
      <c r="P64" s="157"/>
      <c r="Q64" s="157"/>
      <c r="R64" s="157"/>
      <c r="S64" s="147"/>
      <c r="V64" s="161"/>
      <c r="Z64">
        <f t="shared" si="18"/>
        <v>0</v>
      </c>
    </row>
    <row r="65" spans="1:26" x14ac:dyDescent="0.75">
      <c r="A65" s="147"/>
      <c r="B65" s="147"/>
      <c r="C65" s="147"/>
      <c r="D65" s="147" t="s">
        <v>496</v>
      </c>
      <c r="E65" s="147"/>
      <c r="F65" s="161"/>
      <c r="G65" s="150">
        <f>ROUND((SUM(L49:L64))/1,2)</f>
        <v>0</v>
      </c>
      <c r="H65" s="150">
        <f>ROUND((SUM(M49:M64))/1,2)</f>
        <v>0</v>
      </c>
      <c r="I65" s="150">
        <f>ROUND((SUM(I49:I64))/1,2)</f>
        <v>0</v>
      </c>
      <c r="J65" s="147"/>
      <c r="K65" s="147"/>
      <c r="L65" s="147">
        <f>ROUND((SUM(L49:L64))/1,2)</f>
        <v>0</v>
      </c>
      <c r="M65" s="147">
        <f>ROUND((SUM(M49:M64))/1,2)</f>
        <v>0</v>
      </c>
      <c r="N65" s="147"/>
      <c r="O65" s="147"/>
      <c r="P65" s="167"/>
      <c r="Q65" s="147"/>
      <c r="R65" s="147"/>
      <c r="S65" s="167">
        <f>ROUND((SUM(S49:S64))/1,2)</f>
        <v>0</v>
      </c>
      <c r="T65" s="144"/>
      <c r="U65" s="144"/>
      <c r="V65" s="2">
        <f>ROUND((SUM(V49:V64))/1,2)</f>
        <v>0</v>
      </c>
      <c r="W65" s="144"/>
      <c r="X65" s="144"/>
      <c r="Y65" s="144"/>
      <c r="Z65" s="144"/>
    </row>
    <row r="66" spans="1:26" x14ac:dyDescent="0.75">
      <c r="A66" s="1"/>
      <c r="B66" s="1"/>
      <c r="C66" s="1"/>
      <c r="D66" s="1"/>
      <c r="E66" s="1"/>
      <c r="F66" s="157"/>
      <c r="G66" s="140"/>
      <c r="H66" s="140"/>
      <c r="I66" s="140"/>
      <c r="J66" s="1"/>
      <c r="K66" s="1"/>
      <c r="L66" s="1"/>
      <c r="M66" s="1"/>
      <c r="N66" s="1"/>
      <c r="O66" s="1"/>
      <c r="P66" s="1"/>
      <c r="Q66" s="1"/>
      <c r="R66" s="1"/>
      <c r="S66" s="1"/>
      <c r="V66" s="1"/>
    </row>
    <row r="67" spans="1:26" x14ac:dyDescent="0.75">
      <c r="A67" s="147"/>
      <c r="B67" s="147"/>
      <c r="C67" s="147"/>
      <c r="D67" s="2" t="s">
        <v>76</v>
      </c>
      <c r="E67" s="147"/>
      <c r="F67" s="161"/>
      <c r="G67" s="150">
        <f>ROUND((SUM(L9:L66))/2,2)</f>
        <v>0</v>
      </c>
      <c r="H67" s="150">
        <f>ROUND((SUM(M9:M66))/2,2)</f>
        <v>0</v>
      </c>
      <c r="I67" s="150">
        <f>ROUND((SUM(I9:I66))/2,2)</f>
        <v>0</v>
      </c>
      <c r="J67" s="148"/>
      <c r="K67" s="147"/>
      <c r="L67" s="148">
        <f>ROUND((SUM(L9:L66))/2,2)</f>
        <v>0</v>
      </c>
      <c r="M67" s="148">
        <f>ROUND((SUM(M9:M66))/2,2)</f>
        <v>0</v>
      </c>
      <c r="N67" s="147"/>
      <c r="O67" s="147"/>
      <c r="P67" s="167"/>
      <c r="Q67" s="147"/>
      <c r="R67" s="147"/>
      <c r="S67" s="167">
        <f>ROUND((SUM(S9:S66))/2,2)</f>
        <v>0.22</v>
      </c>
      <c r="T67" s="144"/>
      <c r="U67" s="144"/>
      <c r="V67" s="2">
        <f>ROUND((SUM(V9:V66))/2,2)</f>
        <v>0</v>
      </c>
    </row>
    <row r="68" spans="1:26" x14ac:dyDescent="0.75">
      <c r="A68" s="1"/>
      <c r="B68" s="1"/>
      <c r="C68" s="1"/>
      <c r="D68" s="1"/>
      <c r="E68" s="1"/>
      <c r="F68" s="157"/>
      <c r="G68" s="140"/>
      <c r="H68" s="140"/>
      <c r="I68" s="140"/>
      <c r="J68" s="1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 x14ac:dyDescent="0.75">
      <c r="A69" s="147"/>
      <c r="B69" s="147"/>
      <c r="C69" s="147"/>
      <c r="D69" s="2" t="s">
        <v>402</v>
      </c>
      <c r="E69" s="147"/>
      <c r="F69" s="161"/>
      <c r="G69" s="148"/>
      <c r="H69" s="148"/>
      <c r="I69" s="148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4"/>
      <c r="U69" s="144"/>
      <c r="V69" s="147"/>
      <c r="W69" s="144"/>
      <c r="X69" s="144"/>
      <c r="Y69" s="144"/>
      <c r="Z69" s="144"/>
    </row>
    <row r="70" spans="1:26" x14ac:dyDescent="0.75">
      <c r="A70" s="147"/>
      <c r="B70" s="147"/>
      <c r="C70" s="147"/>
      <c r="D70" s="147" t="s">
        <v>497</v>
      </c>
      <c r="E70" s="147"/>
      <c r="F70" s="161"/>
      <c r="G70" s="148"/>
      <c r="H70" s="148"/>
      <c r="I70" s="148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4"/>
      <c r="U70" s="144"/>
      <c r="V70" s="147"/>
      <c r="W70" s="144"/>
      <c r="X70" s="144"/>
      <c r="Y70" s="144"/>
      <c r="Z70" s="144"/>
    </row>
    <row r="71" spans="1:26" ht="25.15" customHeight="1" x14ac:dyDescent="0.75">
      <c r="A71" s="165"/>
      <c r="B71" s="162" t="s">
        <v>568</v>
      </c>
      <c r="C71" s="166" t="s">
        <v>569</v>
      </c>
      <c r="D71" s="188" t="s">
        <v>718</v>
      </c>
      <c r="E71" s="162" t="s">
        <v>146</v>
      </c>
      <c r="F71" s="163">
        <v>1</v>
      </c>
      <c r="G71" s="164">
        <v>0</v>
      </c>
      <c r="H71" s="164">
        <v>0</v>
      </c>
      <c r="I71" s="164">
        <f>ROUND(F71*(G71+H71),2)</f>
        <v>0</v>
      </c>
      <c r="J71" s="162">
        <f>ROUND(F71*(N71),2)</f>
        <v>0</v>
      </c>
      <c r="K71" s="1">
        <f>ROUND(F71*(O71),2)</f>
        <v>0</v>
      </c>
      <c r="L71" s="1">
        <f>ROUND(F71*(G71),2)</f>
        <v>0</v>
      </c>
      <c r="M71" s="1">
        <f>ROUND(F71*(H71),2)</f>
        <v>0</v>
      </c>
      <c r="N71" s="1">
        <v>0</v>
      </c>
      <c r="O71" s="1"/>
      <c r="P71" s="157"/>
      <c r="Q71" s="157"/>
      <c r="R71" s="157"/>
      <c r="S71" s="147"/>
      <c r="V71" s="161"/>
      <c r="Z71">
        <f>0.058844*POWER(I71,0.952797)</f>
        <v>0</v>
      </c>
    </row>
    <row r="72" spans="1:26" ht="25.15" customHeight="1" x14ac:dyDescent="0.75">
      <c r="A72" s="165"/>
      <c r="B72" s="162" t="s">
        <v>568</v>
      </c>
      <c r="C72" s="166" t="s">
        <v>570</v>
      </c>
      <c r="D72" s="162" t="s">
        <v>571</v>
      </c>
      <c r="E72" s="162" t="s">
        <v>146</v>
      </c>
      <c r="F72" s="163">
        <v>1</v>
      </c>
      <c r="G72" s="164">
        <v>0</v>
      </c>
      <c r="H72" s="164">
        <v>0</v>
      </c>
      <c r="I72" s="164">
        <f>ROUND(F72*(G72+H72),2)</f>
        <v>0</v>
      </c>
      <c r="J72" s="162">
        <f>ROUND(F72*(N72),2)</f>
        <v>0</v>
      </c>
      <c r="K72" s="1">
        <f>ROUND(F72*(O72),2)</f>
        <v>0</v>
      </c>
      <c r="L72" s="1">
        <f>ROUND(F72*(G72),2)</f>
        <v>0</v>
      </c>
      <c r="M72" s="1">
        <f>ROUND(F72*(H72),2)</f>
        <v>0</v>
      </c>
      <c r="N72" s="1">
        <v>0</v>
      </c>
      <c r="O72" s="1"/>
      <c r="P72" s="157"/>
      <c r="Q72" s="157"/>
      <c r="R72" s="157"/>
      <c r="S72" s="147"/>
      <c r="V72" s="161"/>
      <c r="Z72">
        <f>0.058844*POWER(I72,0.952797)</f>
        <v>0</v>
      </c>
    </row>
    <row r="73" spans="1:26" x14ac:dyDescent="0.75">
      <c r="A73" s="147"/>
      <c r="B73" s="147"/>
      <c r="C73" s="147"/>
      <c r="D73" s="147" t="s">
        <v>497</v>
      </c>
      <c r="E73" s="147"/>
      <c r="F73" s="161"/>
      <c r="G73" s="150">
        <f>ROUND((SUM(L70:L72))/1,2)</f>
        <v>0</v>
      </c>
      <c r="H73" s="150">
        <f>ROUND((SUM(M70:M72))/1,2)</f>
        <v>0</v>
      </c>
      <c r="I73" s="150">
        <f>ROUND((SUM(I70:I72))/1,2)</f>
        <v>0</v>
      </c>
      <c r="J73" s="147"/>
      <c r="K73" s="147"/>
      <c r="L73" s="147">
        <f>ROUND((SUM(L70:L72))/1,2)</f>
        <v>0</v>
      </c>
      <c r="M73" s="147">
        <f>ROUND((SUM(M70:M72))/1,2)</f>
        <v>0</v>
      </c>
      <c r="N73" s="147"/>
      <c r="O73" s="147"/>
      <c r="P73" s="167"/>
      <c r="Q73" s="1"/>
      <c r="R73" s="1"/>
      <c r="S73" s="167">
        <f>ROUND((SUM(S70:S72))/1,2)</f>
        <v>0</v>
      </c>
      <c r="T73" s="168"/>
      <c r="U73" s="168"/>
      <c r="V73" s="2">
        <f>ROUND((SUM(V70:V72))/1,2)</f>
        <v>0</v>
      </c>
    </row>
    <row r="74" spans="1:26" x14ac:dyDescent="0.75">
      <c r="A74" s="1"/>
      <c r="B74" s="1"/>
      <c r="C74" s="1"/>
      <c r="D74" s="1"/>
      <c r="E74" s="1"/>
      <c r="F74" s="157"/>
      <c r="G74" s="140"/>
      <c r="H74" s="140"/>
      <c r="I74" s="140"/>
      <c r="J74" s="1"/>
      <c r="K74" s="1"/>
      <c r="L74" s="1"/>
      <c r="M74" s="1"/>
      <c r="N74" s="1"/>
      <c r="O74" s="1"/>
      <c r="P74" s="1"/>
      <c r="Q74" s="1"/>
      <c r="R74" s="1"/>
      <c r="S74" s="1"/>
      <c r="V74" s="1"/>
    </row>
    <row r="75" spans="1:26" x14ac:dyDescent="0.75">
      <c r="A75" s="147"/>
      <c r="B75" s="147"/>
      <c r="C75" s="147"/>
      <c r="D75" s="2" t="s">
        <v>402</v>
      </c>
      <c r="E75" s="147"/>
      <c r="F75" s="161"/>
      <c r="G75" s="150">
        <f>ROUND((SUM(L69:L74))/2,2)</f>
        <v>0</v>
      </c>
      <c r="H75" s="150">
        <f>ROUND((SUM(M69:M74))/2,2)</f>
        <v>0</v>
      </c>
      <c r="I75" s="150">
        <f>ROUND((SUM(I69:I74))/2,2)</f>
        <v>0</v>
      </c>
      <c r="J75" s="147"/>
      <c r="K75" s="147"/>
      <c r="L75" s="147">
        <f>ROUND((SUM(L69:L74))/2,2)</f>
        <v>0</v>
      </c>
      <c r="M75" s="147">
        <f>ROUND((SUM(M69:M74))/2,2)</f>
        <v>0</v>
      </c>
      <c r="N75" s="147"/>
      <c r="O75" s="147"/>
      <c r="P75" s="167"/>
      <c r="Q75" s="1"/>
      <c r="R75" s="1"/>
      <c r="S75" s="167">
        <f>ROUND((SUM(S69:S74))/2,2)</f>
        <v>0</v>
      </c>
      <c r="V75" s="2">
        <f>ROUND((SUM(V69:V74))/2,2)</f>
        <v>0</v>
      </c>
    </row>
    <row r="76" spans="1:26" x14ac:dyDescent="0.75">
      <c r="A76" s="169"/>
      <c r="B76" s="169"/>
      <c r="C76" s="169"/>
      <c r="D76" s="169" t="s">
        <v>89</v>
      </c>
      <c r="E76" s="169"/>
      <c r="F76" s="170"/>
      <c r="G76" s="171">
        <f>ROUND((SUM(L9:L75))/3,2)</f>
        <v>0</v>
      </c>
      <c r="H76" s="171">
        <f>ROUND((SUM(M9:M75))/3,2)</f>
        <v>0</v>
      </c>
      <c r="I76" s="171">
        <f>ROUND((SUM(I9:I75))/3,2)</f>
        <v>0</v>
      </c>
      <c r="J76" s="169"/>
      <c r="K76" s="169">
        <f>ROUND((SUM(K9:K75))/3,2)</f>
        <v>0</v>
      </c>
      <c r="L76" s="169">
        <f>ROUND((SUM(L9:L75))/3,2)</f>
        <v>0</v>
      </c>
      <c r="M76" s="169">
        <f>ROUND((SUM(M9:M75))/3,2)</f>
        <v>0</v>
      </c>
      <c r="N76" s="169"/>
      <c r="O76" s="169"/>
      <c r="P76" s="170"/>
      <c r="Q76" s="169"/>
      <c r="R76" s="169"/>
      <c r="S76" s="170">
        <f>ROUND((SUM(S9:S75))/3,2)</f>
        <v>0.22</v>
      </c>
      <c r="T76" s="172"/>
      <c r="U76" s="172"/>
      <c r="V76" s="169">
        <f>ROUND((SUM(V9:V75))/3,2)</f>
        <v>0</v>
      </c>
      <c r="Z76">
        <f>(SUM(Z9:Z75))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Adaptácia objektu Bottová , s. č. 651, 054 01 Levoča / ÚK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41"/>
  <sheetViews>
    <sheetView topLeftCell="A10" workbookViewId="0">
      <selection activeCell="I11" sqref="I11"/>
    </sheetView>
  </sheetViews>
  <sheetFormatPr defaultColWidth="0" defaultRowHeight="14.75" x14ac:dyDescent="0.75"/>
  <cols>
    <col min="1" max="1" width="1.7265625" customWidth="1"/>
    <col min="2" max="2" width="3.7265625" customWidth="1"/>
    <col min="3" max="3" width="4.7265625" customWidth="1"/>
    <col min="4" max="6" width="10.7265625" customWidth="1"/>
    <col min="7" max="7" width="3.7265625" customWidth="1"/>
    <col min="8" max="8" width="19.7265625" customWidth="1"/>
    <col min="9" max="10" width="10.7265625" customWidth="1"/>
    <col min="11" max="26" width="0" hidden="1" customWidth="1"/>
    <col min="27" max="27" width="9.1328125" customWidth="1"/>
    <col min="28" max="16384" width="9.1328125" hidden="1"/>
  </cols>
  <sheetData>
    <row r="1" spans="1:23" ht="28.15" customHeight="1" thickBot="1" x14ac:dyDescent="0.9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75">
      <c r="A2" s="11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75">
      <c r="A3" s="11"/>
      <c r="B3" s="34" t="s">
        <v>572</v>
      </c>
      <c r="C3" s="35"/>
      <c r="D3" s="36"/>
      <c r="E3" s="36"/>
      <c r="F3" s="36"/>
      <c r="G3" s="16"/>
      <c r="H3" s="16"/>
      <c r="I3" s="37" t="s">
        <v>19</v>
      </c>
      <c r="J3" s="30"/>
    </row>
    <row r="4" spans="1:23" ht="18" customHeight="1" x14ac:dyDescent="0.75">
      <c r="A4" s="11"/>
      <c r="B4" s="22"/>
      <c r="C4" s="19"/>
      <c r="D4" s="16"/>
      <c r="E4" s="16"/>
      <c r="F4" s="16"/>
      <c r="G4" s="16"/>
      <c r="H4" s="16"/>
      <c r="I4" s="37" t="s">
        <v>21</v>
      </c>
      <c r="J4" s="30"/>
    </row>
    <row r="5" spans="1:23" ht="18" customHeight="1" thickBot="1" x14ac:dyDescent="0.9">
      <c r="A5" s="11"/>
      <c r="B5" s="38" t="s">
        <v>22</v>
      </c>
      <c r="C5" s="19"/>
      <c r="D5" s="16"/>
      <c r="E5" s="16"/>
      <c r="F5" s="39" t="s">
        <v>23</v>
      </c>
      <c r="G5" s="16"/>
      <c r="H5" s="16"/>
      <c r="I5" s="37" t="s">
        <v>24</v>
      </c>
      <c r="J5" s="191">
        <v>43964</v>
      </c>
    </row>
    <row r="6" spans="1:23" ht="25.15" customHeight="1" thickTop="1" x14ac:dyDescent="0.75">
      <c r="A6" s="11"/>
      <c r="B6" s="196" t="s">
        <v>25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75">
      <c r="A7" s="11"/>
      <c r="B7" s="48" t="s">
        <v>28</v>
      </c>
      <c r="C7" s="41"/>
      <c r="D7" s="17"/>
      <c r="E7" s="17"/>
      <c r="F7" s="17"/>
      <c r="G7" s="49" t="s">
        <v>29</v>
      </c>
      <c r="H7" s="17"/>
      <c r="I7" s="28"/>
      <c r="J7" s="42"/>
    </row>
    <row r="8" spans="1:23" ht="20.149999999999999" customHeight="1" x14ac:dyDescent="0.75">
      <c r="A8" s="11"/>
      <c r="B8" s="199" t="s">
        <v>26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75">
      <c r="A9" s="11"/>
      <c r="B9" s="38" t="s">
        <v>28</v>
      </c>
      <c r="C9" s="19"/>
      <c r="D9" s="16"/>
      <c r="E9" s="16"/>
      <c r="F9" s="16"/>
      <c r="G9" s="39" t="s">
        <v>29</v>
      </c>
      <c r="H9" s="16"/>
      <c r="I9" s="27"/>
      <c r="J9" s="30"/>
    </row>
    <row r="10" spans="1:23" ht="20.149999999999999" customHeight="1" x14ac:dyDescent="0.75">
      <c r="A10" s="11"/>
      <c r="B10" s="199" t="s">
        <v>27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9">
      <c r="A11" s="11"/>
      <c r="B11" s="38" t="s">
        <v>28</v>
      </c>
      <c r="C11" s="19"/>
      <c r="D11" s="16"/>
      <c r="E11" s="16"/>
      <c r="F11" s="16"/>
      <c r="G11" s="39" t="s">
        <v>29</v>
      </c>
      <c r="H11" s="16"/>
      <c r="I11" s="27"/>
      <c r="J11" s="30"/>
    </row>
    <row r="12" spans="1:23" ht="18" customHeight="1" thickTop="1" x14ac:dyDescent="0.75">
      <c r="A12" s="11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75">
      <c r="A13" s="11"/>
      <c r="B13" s="40"/>
      <c r="C13" s="41"/>
      <c r="D13" s="17"/>
      <c r="E13" s="17"/>
      <c r="F13" s="17"/>
      <c r="G13" s="17"/>
      <c r="H13" s="17"/>
      <c r="I13" s="28"/>
      <c r="J13" s="42"/>
    </row>
    <row r="14" spans="1:23" ht="18" customHeight="1" thickBot="1" x14ac:dyDescent="0.9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75">
      <c r="A15" s="11"/>
      <c r="B15" s="82" t="s">
        <v>30</v>
      </c>
      <c r="C15" s="83" t="s">
        <v>6</v>
      </c>
      <c r="D15" s="83" t="s">
        <v>59</v>
      </c>
      <c r="E15" s="84" t="s">
        <v>60</v>
      </c>
      <c r="F15" s="97" t="s">
        <v>61</v>
      </c>
      <c r="G15" s="50" t="s">
        <v>35</v>
      </c>
      <c r="H15" s="53" t="s">
        <v>36</v>
      </c>
      <c r="I15" s="26"/>
      <c r="J15" s="47"/>
    </row>
    <row r="16" spans="1:23" ht="18" customHeight="1" x14ac:dyDescent="0.75">
      <c r="A16" s="11"/>
      <c r="B16" s="85">
        <v>1</v>
      </c>
      <c r="C16" s="86" t="s">
        <v>31</v>
      </c>
      <c r="D16" s="87"/>
      <c r="E16" s="88"/>
      <c r="F16" s="98"/>
      <c r="G16" s="51">
        <v>6</v>
      </c>
      <c r="H16" s="107" t="s">
        <v>37</v>
      </c>
      <c r="I16" s="118"/>
      <c r="J16" s="110">
        <v>0</v>
      </c>
    </row>
    <row r="17" spans="1:26" ht="18" customHeight="1" x14ac:dyDescent="0.75">
      <c r="A17" s="11"/>
      <c r="B17" s="58">
        <v>2</v>
      </c>
      <c r="C17" s="62" t="s">
        <v>32</v>
      </c>
      <c r="D17" s="69">
        <f>'Rekap 6162'!B12</f>
        <v>0</v>
      </c>
      <c r="E17" s="67">
        <f>'Rekap 6162'!C12</f>
        <v>0</v>
      </c>
      <c r="F17" s="72">
        <f>'Rekap 6162'!D12</f>
        <v>0</v>
      </c>
      <c r="G17" s="52">
        <v>7</v>
      </c>
      <c r="H17" s="108" t="s">
        <v>38</v>
      </c>
      <c r="I17" s="118"/>
      <c r="J17" s="111">
        <f>'SO 6162'!Z26</f>
        <v>0</v>
      </c>
    </row>
    <row r="18" spans="1:26" ht="18" customHeight="1" x14ac:dyDescent="0.75">
      <c r="A18" s="11"/>
      <c r="B18" s="59">
        <v>3</v>
      </c>
      <c r="C18" s="63" t="s">
        <v>33</v>
      </c>
      <c r="D18" s="70"/>
      <c r="E18" s="68"/>
      <c r="F18" s="73"/>
      <c r="G18" s="52">
        <v>8</v>
      </c>
      <c r="H18" s="108" t="s">
        <v>39</v>
      </c>
      <c r="I18" s="118"/>
      <c r="J18" s="111">
        <v>0</v>
      </c>
    </row>
    <row r="19" spans="1:26" ht="18" customHeight="1" x14ac:dyDescent="0.75">
      <c r="A19" s="11"/>
      <c r="B19" s="59">
        <v>4</v>
      </c>
      <c r="C19" s="64"/>
      <c r="D19" s="70"/>
      <c r="E19" s="68"/>
      <c r="F19" s="73"/>
      <c r="G19" s="52">
        <v>9</v>
      </c>
      <c r="H19" s="116"/>
      <c r="I19" s="118"/>
      <c r="J19" s="117"/>
    </row>
    <row r="20" spans="1:26" ht="18" customHeight="1" thickBot="1" x14ac:dyDescent="0.9">
      <c r="A20" s="11"/>
      <c r="B20" s="59">
        <v>5</v>
      </c>
      <c r="C20" s="65" t="s">
        <v>34</v>
      </c>
      <c r="D20" s="71"/>
      <c r="E20" s="92"/>
      <c r="F20" s="99">
        <f>SUM(F16:F19)</f>
        <v>0</v>
      </c>
      <c r="G20" s="52">
        <v>10</v>
      </c>
      <c r="H20" s="108" t="s">
        <v>34</v>
      </c>
      <c r="I20" s="120"/>
      <c r="J20" s="91">
        <f>SUM(J16:J19)</f>
        <v>0</v>
      </c>
    </row>
    <row r="21" spans="1:26" ht="18" customHeight="1" thickTop="1" x14ac:dyDescent="0.75">
      <c r="A21" s="11"/>
      <c r="B21" s="56" t="s">
        <v>47</v>
      </c>
      <c r="C21" s="60" t="s">
        <v>7</v>
      </c>
      <c r="D21" s="66"/>
      <c r="E21" s="18"/>
      <c r="F21" s="90"/>
      <c r="G21" s="56" t="s">
        <v>55</v>
      </c>
      <c r="H21" s="53" t="s">
        <v>7</v>
      </c>
      <c r="I21" s="28"/>
      <c r="J21" s="121"/>
    </row>
    <row r="22" spans="1:26" ht="18" customHeight="1" x14ac:dyDescent="0.75">
      <c r="A22" s="11"/>
      <c r="B22" s="51">
        <v>11</v>
      </c>
      <c r="C22" s="54" t="s">
        <v>48</v>
      </c>
      <c r="D22" s="78"/>
      <c r="E22" s="80" t="s">
        <v>51</v>
      </c>
      <c r="F22" s="72">
        <f>((F16*U22*1)+(F17*V22*1)+(F18*W22*1))/100</f>
        <v>0</v>
      </c>
      <c r="G22" s="51">
        <v>16</v>
      </c>
      <c r="H22" s="107" t="s">
        <v>56</v>
      </c>
      <c r="I22" s="119" t="s">
        <v>53</v>
      </c>
      <c r="J22" s="110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75">
      <c r="A23" s="11"/>
      <c r="B23" s="52">
        <v>12</v>
      </c>
      <c r="C23" s="55" t="s">
        <v>49</v>
      </c>
      <c r="D23" s="57"/>
      <c r="E23" s="80" t="s">
        <v>52</v>
      </c>
      <c r="F23" s="73">
        <f>((F16*U23*0)+(F17*V23*0)+(F18*W23*0))/100</f>
        <v>0</v>
      </c>
      <c r="G23" s="52">
        <v>17</v>
      </c>
      <c r="H23" s="108" t="s">
        <v>57</v>
      </c>
      <c r="I23" s="119" t="s">
        <v>53</v>
      </c>
      <c r="J23" s="111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75">
      <c r="A24" s="11"/>
      <c r="B24" s="52">
        <v>13</v>
      </c>
      <c r="C24" s="55" t="s">
        <v>50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8" t="s">
        <v>58</v>
      </c>
      <c r="I24" s="119" t="s">
        <v>54</v>
      </c>
      <c r="J24" s="111">
        <f>((F16*X24*2.1)+(F17*Y24*2.1)+(F18*Z24*2.1))/100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75">
      <c r="A25" s="11"/>
      <c r="B25" s="52">
        <v>14</v>
      </c>
      <c r="C25" s="19"/>
      <c r="D25" s="57"/>
      <c r="E25" s="81"/>
      <c r="F25" s="79"/>
      <c r="G25" s="52">
        <v>19</v>
      </c>
      <c r="H25" s="116"/>
      <c r="I25" s="118"/>
      <c r="J25" s="117"/>
    </row>
    <row r="26" spans="1:26" ht="18" customHeight="1" thickBot="1" x14ac:dyDescent="0.9">
      <c r="A26" s="11"/>
      <c r="B26" s="52">
        <v>15</v>
      </c>
      <c r="C26" s="55"/>
      <c r="D26" s="57"/>
      <c r="E26" s="57"/>
      <c r="F26" s="100"/>
      <c r="G26" s="52">
        <v>20</v>
      </c>
      <c r="H26" s="108" t="s">
        <v>34</v>
      </c>
      <c r="I26" s="120"/>
      <c r="J26" s="91">
        <f>SUM(J22:J25)+SUM(F22:F25)</f>
        <v>0</v>
      </c>
    </row>
    <row r="27" spans="1:26" ht="18" customHeight="1" thickTop="1" x14ac:dyDescent="0.75">
      <c r="A27" s="11"/>
      <c r="B27" s="93"/>
      <c r="C27" s="132" t="s">
        <v>64</v>
      </c>
      <c r="D27" s="125"/>
      <c r="E27" s="94"/>
      <c r="F27" s="29"/>
      <c r="G27" s="101" t="s">
        <v>40</v>
      </c>
      <c r="H27" s="96" t="s">
        <v>41</v>
      </c>
      <c r="I27" s="28"/>
      <c r="J27" s="31"/>
    </row>
    <row r="28" spans="1:26" ht="18" customHeight="1" x14ac:dyDescent="0.75">
      <c r="A28" s="11"/>
      <c r="B28" s="25"/>
      <c r="C28" s="123"/>
      <c r="D28" s="126"/>
      <c r="E28" s="21"/>
      <c r="F28" s="11"/>
      <c r="G28" s="102">
        <v>21</v>
      </c>
      <c r="H28" s="106" t="s">
        <v>42</v>
      </c>
      <c r="I28" s="113"/>
      <c r="J28" s="89">
        <f>F20+J20+F26+J26</f>
        <v>0</v>
      </c>
    </row>
    <row r="29" spans="1:26" ht="18" customHeight="1" x14ac:dyDescent="0.75">
      <c r="A29" s="11"/>
      <c r="B29" s="74"/>
      <c r="C29" s="124"/>
      <c r="D29" s="127"/>
      <c r="E29" s="21"/>
      <c r="F29" s="11"/>
      <c r="G29" s="51">
        <v>22</v>
      </c>
      <c r="H29" s="107" t="s">
        <v>43</v>
      </c>
      <c r="I29" s="114">
        <f>J28-SUM('SO 6162'!K9:'SO 6162'!K25)</f>
        <v>0</v>
      </c>
      <c r="J29" s="110">
        <f>ROUND(((ROUND(I29,2)*20)*1/100),2)</f>
        <v>0</v>
      </c>
    </row>
    <row r="30" spans="1:26" ht="18" customHeight="1" x14ac:dyDescent="0.75">
      <c r="A30" s="11"/>
      <c r="B30" s="22"/>
      <c r="C30" s="116"/>
      <c r="D30" s="118"/>
      <c r="E30" s="21"/>
      <c r="F30" s="11"/>
      <c r="G30" s="52">
        <v>23</v>
      </c>
      <c r="H30" s="108" t="s">
        <v>44</v>
      </c>
      <c r="I30" s="80">
        <f>SUM('SO 6162'!K9:'SO 6162'!K25)</f>
        <v>0</v>
      </c>
      <c r="J30" s="111">
        <f>ROUND(((ROUND(I30,2)*0)/100),2)</f>
        <v>0</v>
      </c>
    </row>
    <row r="31" spans="1:26" ht="18" customHeight="1" x14ac:dyDescent="0.75">
      <c r="A31" s="11"/>
      <c r="B31" s="23"/>
      <c r="C31" s="128"/>
      <c r="D31" s="129"/>
      <c r="E31" s="21"/>
      <c r="F31" s="11"/>
      <c r="G31" s="102">
        <v>24</v>
      </c>
      <c r="H31" s="106" t="s">
        <v>45</v>
      </c>
      <c r="I31" s="105"/>
      <c r="J31" s="122">
        <f>SUM(J28:J30)</f>
        <v>0</v>
      </c>
    </row>
    <row r="32" spans="1:26" ht="18" customHeight="1" thickBot="1" x14ac:dyDescent="0.9">
      <c r="A32" s="11"/>
      <c r="B32" s="40"/>
      <c r="C32" s="109"/>
      <c r="D32" s="115"/>
      <c r="E32" s="75"/>
      <c r="F32" s="76"/>
      <c r="G32" s="51" t="s">
        <v>46</v>
      </c>
      <c r="H32" s="109"/>
      <c r="I32" s="115"/>
      <c r="J32" s="112"/>
    </row>
    <row r="33" spans="1:10" ht="18" customHeight="1" thickTop="1" x14ac:dyDescent="0.75">
      <c r="A33" s="11"/>
      <c r="B33" s="93"/>
      <c r="C33" s="94"/>
      <c r="D33" s="130" t="s">
        <v>62</v>
      </c>
      <c r="E33" s="15"/>
      <c r="F33" s="95"/>
      <c r="G33" s="103">
        <v>26</v>
      </c>
      <c r="H33" s="131" t="s">
        <v>63</v>
      </c>
      <c r="I33" s="29"/>
      <c r="J33" s="104"/>
    </row>
    <row r="34" spans="1:10" ht="18" customHeight="1" x14ac:dyDescent="0.7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7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7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7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7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7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9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5" thickTop="1" x14ac:dyDescent="0.7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500"/>
  <sheetViews>
    <sheetView workbookViewId="0">
      <selection activeCell="E3" sqref="E3"/>
    </sheetView>
  </sheetViews>
  <sheetFormatPr defaultColWidth="0" defaultRowHeight="14.75" x14ac:dyDescent="0.75"/>
  <cols>
    <col min="1" max="1" width="40.7265625" customWidth="1"/>
    <col min="2" max="4" width="12.7265625" customWidth="1"/>
    <col min="5" max="6" width="15.7265625" customWidth="1"/>
    <col min="7" max="7" width="3.7265625" customWidth="1"/>
    <col min="8" max="9" width="9.1328125" hidden="1" customWidth="1"/>
    <col min="10" max="26" width="0" hidden="1" customWidth="1"/>
    <col min="27" max="16384" width="9.1328125" hidden="1"/>
  </cols>
  <sheetData>
    <row r="1" spans="1:26" ht="35.15" customHeight="1" x14ac:dyDescent="0.75">
      <c r="A1" s="205" t="s">
        <v>25</v>
      </c>
      <c r="B1" s="206"/>
      <c r="C1" s="206"/>
      <c r="D1" s="207"/>
      <c r="E1" s="135" t="s">
        <v>23</v>
      </c>
      <c r="F1" s="134"/>
      <c r="W1">
        <v>30.126000000000001</v>
      </c>
    </row>
    <row r="2" spans="1:26" ht="20.149999999999999" customHeight="1" x14ac:dyDescent="0.75">
      <c r="A2" s="205" t="s">
        <v>26</v>
      </c>
      <c r="B2" s="206"/>
      <c r="C2" s="206"/>
      <c r="D2" s="207"/>
      <c r="E2" s="135" t="s">
        <v>21</v>
      </c>
      <c r="F2" s="134"/>
    </row>
    <row r="3" spans="1:26" ht="20.149999999999999" customHeight="1" x14ac:dyDescent="0.75">
      <c r="A3" s="205" t="s">
        <v>27</v>
      </c>
      <c r="B3" s="206"/>
      <c r="C3" s="206"/>
      <c r="D3" s="207"/>
      <c r="E3" s="135" t="s">
        <v>743</v>
      </c>
      <c r="F3" s="134"/>
    </row>
    <row r="4" spans="1:26" x14ac:dyDescent="0.75">
      <c r="A4" s="136" t="s">
        <v>1</v>
      </c>
      <c r="B4" s="133"/>
      <c r="C4" s="133"/>
      <c r="D4" s="133"/>
      <c r="E4" s="133"/>
      <c r="F4" s="133"/>
    </row>
    <row r="5" spans="1:26" x14ac:dyDescent="0.75">
      <c r="A5" s="136" t="s">
        <v>572</v>
      </c>
      <c r="B5" s="133"/>
      <c r="C5" s="133"/>
      <c r="D5" s="133"/>
      <c r="E5" s="133"/>
      <c r="F5" s="133"/>
    </row>
    <row r="6" spans="1:26" x14ac:dyDescent="0.75">
      <c r="A6" s="133"/>
      <c r="B6" s="133"/>
      <c r="C6" s="133"/>
      <c r="D6" s="133"/>
      <c r="E6" s="133"/>
      <c r="F6" s="133"/>
    </row>
    <row r="7" spans="1:26" x14ac:dyDescent="0.75">
      <c r="A7" s="133"/>
      <c r="B7" s="133"/>
      <c r="C7" s="133"/>
      <c r="D7" s="133"/>
      <c r="E7" s="133"/>
      <c r="F7" s="133"/>
    </row>
    <row r="8" spans="1:26" x14ac:dyDescent="0.75">
      <c r="A8" s="137" t="s">
        <v>68</v>
      </c>
      <c r="B8" s="133"/>
      <c r="C8" s="133"/>
      <c r="D8" s="133"/>
      <c r="E8" s="133"/>
      <c r="F8" s="133"/>
    </row>
    <row r="9" spans="1:26" x14ac:dyDescent="0.75">
      <c r="A9" s="138" t="s">
        <v>65</v>
      </c>
      <c r="B9" s="138" t="s">
        <v>59</v>
      </c>
      <c r="C9" s="138" t="s">
        <v>60</v>
      </c>
      <c r="D9" s="138" t="s">
        <v>34</v>
      </c>
      <c r="E9" s="138" t="s">
        <v>66</v>
      </c>
      <c r="F9" s="138" t="s">
        <v>67</v>
      </c>
    </row>
    <row r="10" spans="1:26" x14ac:dyDescent="0.75">
      <c r="A10" s="145" t="s">
        <v>76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75">
      <c r="A11" s="147" t="s">
        <v>573</v>
      </c>
      <c r="B11" s="148">
        <f>'SO 6162'!L23</f>
        <v>0</v>
      </c>
      <c r="C11" s="148">
        <f>'SO 6162'!M23</f>
        <v>0</v>
      </c>
      <c r="D11" s="148">
        <f>'SO 6162'!I23</f>
        <v>0</v>
      </c>
      <c r="E11" s="149">
        <f>'SO 6162'!S23</f>
        <v>7.0000000000000007E-2</v>
      </c>
      <c r="F11" s="149">
        <f>'SO 6162'!V23</f>
        <v>0.15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75">
      <c r="A12" s="2" t="s">
        <v>76</v>
      </c>
      <c r="B12" s="150">
        <f>'SO 6162'!L25</f>
        <v>0</v>
      </c>
      <c r="C12" s="150">
        <f>'SO 6162'!M25</f>
        <v>0</v>
      </c>
      <c r="D12" s="150">
        <f>'SO 6162'!I25</f>
        <v>0</v>
      </c>
      <c r="E12" s="151">
        <f>'SO 6162'!S25</f>
        <v>7.0000000000000007E-2</v>
      </c>
      <c r="F12" s="151">
        <f>'SO 6162'!V25</f>
        <v>0.15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x14ac:dyDescent="0.75">
      <c r="A13" s="1"/>
      <c r="B13" s="140"/>
      <c r="C13" s="140"/>
      <c r="D13" s="140"/>
      <c r="E13" s="139"/>
      <c r="F13" s="139"/>
    </row>
    <row r="14" spans="1:26" x14ac:dyDescent="0.75">
      <c r="A14" s="2" t="s">
        <v>89</v>
      </c>
      <c r="B14" s="150">
        <f>'SO 6162'!L26</f>
        <v>0</v>
      </c>
      <c r="C14" s="150">
        <f>'SO 6162'!M26</f>
        <v>0</v>
      </c>
      <c r="D14" s="150">
        <f>'SO 6162'!I26</f>
        <v>0</v>
      </c>
      <c r="E14" s="151">
        <f>'SO 6162'!S26</f>
        <v>7.0000000000000007E-2</v>
      </c>
      <c r="F14" s="151">
        <f>'SO 6162'!V26</f>
        <v>0.15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x14ac:dyDescent="0.75">
      <c r="A15" s="1"/>
      <c r="B15" s="140"/>
      <c r="C15" s="140"/>
      <c r="D15" s="140"/>
      <c r="E15" s="139"/>
      <c r="F15" s="139"/>
    </row>
    <row r="16" spans="1:26" x14ac:dyDescent="0.75">
      <c r="A16" s="1"/>
      <c r="B16" s="140"/>
      <c r="C16" s="140"/>
      <c r="D16" s="140"/>
      <c r="E16" s="139"/>
      <c r="F16" s="139"/>
    </row>
    <row r="17" spans="1:6" x14ac:dyDescent="0.75">
      <c r="A17" s="1"/>
      <c r="B17" s="140"/>
      <c r="C17" s="140"/>
      <c r="D17" s="140"/>
      <c r="E17" s="139"/>
      <c r="F17" s="139"/>
    </row>
    <row r="18" spans="1:6" x14ac:dyDescent="0.75">
      <c r="A18" s="1"/>
      <c r="B18" s="140"/>
      <c r="C18" s="140"/>
      <c r="D18" s="140"/>
      <c r="E18" s="139"/>
      <c r="F18" s="139"/>
    </row>
    <row r="19" spans="1:6" x14ac:dyDescent="0.75">
      <c r="A19" s="1"/>
      <c r="B19" s="140"/>
      <c r="C19" s="140"/>
      <c r="D19" s="140"/>
      <c r="E19" s="139"/>
      <c r="F19" s="139"/>
    </row>
    <row r="20" spans="1:6" x14ac:dyDescent="0.75">
      <c r="A20" s="1"/>
      <c r="B20" s="140"/>
      <c r="C20" s="140"/>
      <c r="D20" s="140"/>
      <c r="E20" s="139"/>
      <c r="F20" s="139"/>
    </row>
    <row r="21" spans="1:6" x14ac:dyDescent="0.75">
      <c r="A21" s="1"/>
      <c r="B21" s="140"/>
      <c r="C21" s="140"/>
      <c r="D21" s="140"/>
      <c r="E21" s="139"/>
      <c r="F21" s="139"/>
    </row>
    <row r="22" spans="1:6" x14ac:dyDescent="0.75">
      <c r="A22" s="1"/>
      <c r="B22" s="140"/>
      <c r="C22" s="140"/>
      <c r="D22" s="140"/>
      <c r="E22" s="139"/>
      <c r="F22" s="139"/>
    </row>
    <row r="23" spans="1:6" x14ac:dyDescent="0.75">
      <c r="A23" s="1"/>
      <c r="B23" s="140"/>
      <c r="C23" s="140"/>
      <c r="D23" s="140"/>
      <c r="E23" s="139"/>
      <c r="F23" s="139"/>
    </row>
    <row r="24" spans="1:6" x14ac:dyDescent="0.75">
      <c r="A24" s="1"/>
      <c r="B24" s="140"/>
      <c r="C24" s="140"/>
      <c r="D24" s="140"/>
      <c r="E24" s="139"/>
      <c r="F24" s="139"/>
    </row>
    <row r="25" spans="1:6" x14ac:dyDescent="0.75">
      <c r="A25" s="1"/>
      <c r="B25" s="140"/>
      <c r="C25" s="140"/>
      <c r="D25" s="140"/>
      <c r="E25" s="139"/>
      <c r="F25" s="139"/>
    </row>
    <row r="26" spans="1:6" x14ac:dyDescent="0.75">
      <c r="A26" s="1"/>
      <c r="B26" s="140"/>
      <c r="C26" s="140"/>
      <c r="D26" s="140"/>
      <c r="E26" s="139"/>
      <c r="F26" s="139"/>
    </row>
    <row r="27" spans="1:6" x14ac:dyDescent="0.75">
      <c r="A27" s="1"/>
      <c r="B27" s="140"/>
      <c r="C27" s="140"/>
      <c r="D27" s="140"/>
      <c r="E27" s="139"/>
      <c r="F27" s="139"/>
    </row>
    <row r="28" spans="1:6" x14ac:dyDescent="0.75">
      <c r="A28" s="1"/>
      <c r="B28" s="140"/>
      <c r="C28" s="140"/>
      <c r="D28" s="140"/>
      <c r="E28" s="139"/>
      <c r="F28" s="139"/>
    </row>
    <row r="29" spans="1:6" x14ac:dyDescent="0.75">
      <c r="A29" s="1"/>
      <c r="B29" s="140"/>
      <c r="C29" s="140"/>
      <c r="D29" s="140"/>
      <c r="E29" s="139"/>
      <c r="F29" s="139"/>
    </row>
    <row r="30" spans="1:6" x14ac:dyDescent="0.75">
      <c r="A30" s="1"/>
      <c r="B30" s="140"/>
      <c r="C30" s="140"/>
      <c r="D30" s="140"/>
      <c r="E30" s="139"/>
      <c r="F30" s="139"/>
    </row>
    <row r="31" spans="1:6" x14ac:dyDescent="0.75">
      <c r="A31" s="1"/>
      <c r="B31" s="140"/>
      <c r="C31" s="140"/>
      <c r="D31" s="140"/>
      <c r="E31" s="139"/>
      <c r="F31" s="139"/>
    </row>
    <row r="32" spans="1:6" x14ac:dyDescent="0.75">
      <c r="A32" s="1"/>
      <c r="B32" s="140"/>
      <c r="C32" s="140"/>
      <c r="D32" s="140"/>
      <c r="E32" s="139"/>
      <c r="F32" s="139"/>
    </row>
    <row r="33" spans="1:6" x14ac:dyDescent="0.75">
      <c r="A33" s="1"/>
      <c r="B33" s="140"/>
      <c r="C33" s="140"/>
      <c r="D33" s="140"/>
      <c r="E33" s="139"/>
      <c r="F33" s="139"/>
    </row>
    <row r="34" spans="1:6" x14ac:dyDescent="0.75">
      <c r="A34" s="1"/>
      <c r="B34" s="140"/>
      <c r="C34" s="140"/>
      <c r="D34" s="140"/>
      <c r="E34" s="139"/>
      <c r="F34" s="139"/>
    </row>
    <row r="35" spans="1:6" x14ac:dyDescent="0.75">
      <c r="A35" s="1"/>
      <c r="B35" s="140"/>
      <c r="C35" s="140"/>
      <c r="D35" s="140"/>
      <c r="E35" s="139"/>
      <c r="F35" s="139"/>
    </row>
    <row r="36" spans="1:6" x14ac:dyDescent="0.75">
      <c r="A36" s="1"/>
      <c r="B36" s="140"/>
      <c r="C36" s="140"/>
      <c r="D36" s="140"/>
      <c r="E36" s="139"/>
      <c r="F36" s="139"/>
    </row>
    <row r="37" spans="1:6" x14ac:dyDescent="0.75">
      <c r="A37" s="1"/>
      <c r="B37" s="140"/>
      <c r="C37" s="140"/>
      <c r="D37" s="140"/>
      <c r="E37" s="139"/>
      <c r="F37" s="139"/>
    </row>
    <row r="38" spans="1:6" x14ac:dyDescent="0.75">
      <c r="A38" s="1"/>
      <c r="B38" s="140"/>
      <c r="C38" s="140"/>
      <c r="D38" s="140"/>
      <c r="E38" s="139"/>
      <c r="F38" s="139"/>
    </row>
    <row r="39" spans="1:6" x14ac:dyDescent="0.75">
      <c r="A39" s="1"/>
      <c r="B39" s="140"/>
      <c r="C39" s="140"/>
      <c r="D39" s="140"/>
      <c r="E39" s="139"/>
      <c r="F39" s="139"/>
    </row>
    <row r="40" spans="1:6" x14ac:dyDescent="0.75">
      <c r="A40" s="1"/>
      <c r="B40" s="140"/>
      <c r="C40" s="140"/>
      <c r="D40" s="140"/>
      <c r="E40" s="139"/>
      <c r="F40" s="139"/>
    </row>
    <row r="41" spans="1:6" x14ac:dyDescent="0.75">
      <c r="A41" s="1"/>
      <c r="B41" s="140"/>
      <c r="C41" s="140"/>
      <c r="D41" s="140"/>
      <c r="E41" s="139"/>
      <c r="F41" s="139"/>
    </row>
    <row r="42" spans="1:6" x14ac:dyDescent="0.75">
      <c r="A42" s="1"/>
      <c r="B42" s="140"/>
      <c r="C42" s="140"/>
      <c r="D42" s="140"/>
      <c r="E42" s="139"/>
      <c r="F42" s="139"/>
    </row>
    <row r="43" spans="1:6" x14ac:dyDescent="0.75">
      <c r="A43" s="1"/>
      <c r="B43" s="140"/>
      <c r="C43" s="140"/>
      <c r="D43" s="140"/>
      <c r="E43" s="139"/>
      <c r="F43" s="139"/>
    </row>
    <row r="44" spans="1:6" x14ac:dyDescent="0.75">
      <c r="A44" s="1"/>
      <c r="B44" s="140"/>
      <c r="C44" s="140"/>
      <c r="D44" s="140"/>
      <c r="E44" s="139"/>
      <c r="F44" s="139"/>
    </row>
    <row r="45" spans="1:6" x14ac:dyDescent="0.75">
      <c r="A45" s="1"/>
      <c r="B45" s="140"/>
      <c r="C45" s="140"/>
      <c r="D45" s="140"/>
      <c r="E45" s="139"/>
      <c r="F45" s="139"/>
    </row>
    <row r="46" spans="1:6" x14ac:dyDescent="0.75">
      <c r="A46" s="1"/>
      <c r="B46" s="140"/>
      <c r="C46" s="140"/>
      <c r="D46" s="140"/>
      <c r="E46" s="139"/>
      <c r="F46" s="139"/>
    </row>
    <row r="47" spans="1:6" x14ac:dyDescent="0.75">
      <c r="A47" s="1"/>
      <c r="B47" s="140"/>
      <c r="C47" s="140"/>
      <c r="D47" s="140"/>
      <c r="E47" s="139"/>
      <c r="F47" s="139"/>
    </row>
    <row r="48" spans="1:6" x14ac:dyDescent="0.75">
      <c r="A48" s="1"/>
      <c r="B48" s="140"/>
      <c r="C48" s="140"/>
      <c r="D48" s="140"/>
      <c r="E48" s="139"/>
      <c r="F48" s="139"/>
    </row>
    <row r="49" spans="1:6" x14ac:dyDescent="0.75">
      <c r="A49" s="1"/>
      <c r="B49" s="140"/>
      <c r="C49" s="140"/>
      <c r="D49" s="140"/>
      <c r="E49" s="139"/>
      <c r="F49" s="139"/>
    </row>
    <row r="50" spans="1:6" x14ac:dyDescent="0.75">
      <c r="A50" s="1"/>
      <c r="B50" s="140"/>
      <c r="C50" s="140"/>
      <c r="D50" s="140"/>
      <c r="E50" s="139"/>
      <c r="F50" s="139"/>
    </row>
    <row r="51" spans="1:6" x14ac:dyDescent="0.75">
      <c r="A51" s="1"/>
      <c r="B51" s="140"/>
      <c r="C51" s="140"/>
      <c r="D51" s="140"/>
      <c r="E51" s="139"/>
      <c r="F51" s="139"/>
    </row>
    <row r="52" spans="1:6" x14ac:dyDescent="0.75">
      <c r="A52" s="1"/>
      <c r="B52" s="140"/>
      <c r="C52" s="140"/>
      <c r="D52" s="140"/>
      <c r="E52" s="139"/>
      <c r="F52" s="139"/>
    </row>
    <row r="53" spans="1:6" x14ac:dyDescent="0.75">
      <c r="A53" s="1"/>
      <c r="B53" s="140"/>
      <c r="C53" s="140"/>
      <c r="D53" s="140"/>
      <c r="E53" s="139"/>
      <c r="F53" s="139"/>
    </row>
    <row r="54" spans="1:6" x14ac:dyDescent="0.75">
      <c r="A54" s="1"/>
      <c r="B54" s="140"/>
      <c r="C54" s="140"/>
      <c r="D54" s="140"/>
      <c r="E54" s="139"/>
      <c r="F54" s="139"/>
    </row>
    <row r="55" spans="1:6" x14ac:dyDescent="0.75">
      <c r="A55" s="1"/>
      <c r="B55" s="140"/>
      <c r="C55" s="140"/>
      <c r="D55" s="140"/>
      <c r="E55" s="139"/>
      <c r="F55" s="139"/>
    </row>
    <row r="56" spans="1:6" x14ac:dyDescent="0.75">
      <c r="A56" s="1"/>
      <c r="B56" s="140"/>
      <c r="C56" s="140"/>
      <c r="D56" s="140"/>
      <c r="E56" s="139"/>
      <c r="F56" s="139"/>
    </row>
    <row r="57" spans="1:6" x14ac:dyDescent="0.75">
      <c r="A57" s="1"/>
      <c r="B57" s="140"/>
      <c r="C57" s="140"/>
      <c r="D57" s="140"/>
      <c r="E57" s="139"/>
      <c r="F57" s="139"/>
    </row>
    <row r="58" spans="1:6" x14ac:dyDescent="0.75">
      <c r="A58" s="1"/>
      <c r="B58" s="140"/>
      <c r="C58" s="140"/>
      <c r="D58" s="140"/>
      <c r="E58" s="139"/>
      <c r="F58" s="139"/>
    </row>
    <row r="59" spans="1:6" x14ac:dyDescent="0.75">
      <c r="A59" s="1"/>
      <c r="B59" s="140"/>
      <c r="C59" s="140"/>
      <c r="D59" s="140"/>
      <c r="E59" s="139"/>
      <c r="F59" s="139"/>
    </row>
    <row r="60" spans="1:6" x14ac:dyDescent="0.75">
      <c r="A60" s="1"/>
      <c r="B60" s="140"/>
      <c r="C60" s="140"/>
      <c r="D60" s="140"/>
      <c r="E60" s="139"/>
      <c r="F60" s="139"/>
    </row>
    <row r="61" spans="1:6" x14ac:dyDescent="0.75">
      <c r="A61" s="1"/>
      <c r="B61" s="140"/>
      <c r="C61" s="140"/>
      <c r="D61" s="140"/>
      <c r="E61" s="139"/>
      <c r="F61" s="139"/>
    </row>
    <row r="62" spans="1:6" x14ac:dyDescent="0.75">
      <c r="A62" s="1"/>
      <c r="B62" s="140"/>
      <c r="C62" s="140"/>
      <c r="D62" s="140"/>
      <c r="E62" s="139"/>
      <c r="F62" s="139"/>
    </row>
    <row r="63" spans="1:6" x14ac:dyDescent="0.75">
      <c r="A63" s="1"/>
      <c r="B63" s="140"/>
      <c r="C63" s="140"/>
      <c r="D63" s="140"/>
      <c r="E63" s="139"/>
      <c r="F63" s="139"/>
    </row>
    <row r="64" spans="1:6" x14ac:dyDescent="0.75">
      <c r="A64" s="1"/>
      <c r="B64" s="140"/>
      <c r="C64" s="140"/>
      <c r="D64" s="140"/>
      <c r="E64" s="139"/>
      <c r="F64" s="139"/>
    </row>
    <row r="65" spans="1:6" x14ac:dyDescent="0.75">
      <c r="A65" s="1"/>
      <c r="B65" s="140"/>
      <c r="C65" s="140"/>
      <c r="D65" s="140"/>
      <c r="E65" s="139"/>
      <c r="F65" s="139"/>
    </row>
    <row r="66" spans="1:6" x14ac:dyDescent="0.75">
      <c r="A66" s="1"/>
      <c r="B66" s="140"/>
      <c r="C66" s="140"/>
      <c r="D66" s="140"/>
      <c r="E66" s="139"/>
      <c r="F66" s="139"/>
    </row>
    <row r="67" spans="1:6" x14ac:dyDescent="0.75">
      <c r="A67" s="1"/>
      <c r="B67" s="140"/>
      <c r="C67" s="140"/>
      <c r="D67" s="140"/>
      <c r="E67" s="139"/>
      <c r="F67" s="139"/>
    </row>
    <row r="68" spans="1:6" x14ac:dyDescent="0.75">
      <c r="A68" s="1"/>
      <c r="B68" s="140"/>
      <c r="C68" s="140"/>
      <c r="D68" s="140"/>
      <c r="E68" s="139"/>
      <c r="F68" s="139"/>
    </row>
    <row r="69" spans="1:6" x14ac:dyDescent="0.75">
      <c r="A69" s="1"/>
      <c r="B69" s="140"/>
      <c r="C69" s="140"/>
      <c r="D69" s="140"/>
      <c r="E69" s="139"/>
      <c r="F69" s="139"/>
    </row>
    <row r="70" spans="1:6" x14ac:dyDescent="0.75">
      <c r="A70" s="1"/>
      <c r="B70" s="140"/>
      <c r="C70" s="140"/>
      <c r="D70" s="140"/>
      <c r="E70" s="139"/>
      <c r="F70" s="139"/>
    </row>
    <row r="71" spans="1:6" x14ac:dyDescent="0.75">
      <c r="A71" s="1"/>
      <c r="B71" s="140"/>
      <c r="C71" s="140"/>
      <c r="D71" s="140"/>
      <c r="E71" s="139"/>
      <c r="F71" s="139"/>
    </row>
    <row r="72" spans="1:6" x14ac:dyDescent="0.75">
      <c r="A72" s="1"/>
      <c r="B72" s="140"/>
      <c r="C72" s="140"/>
      <c r="D72" s="140"/>
      <c r="E72" s="139"/>
      <c r="F72" s="139"/>
    </row>
    <row r="73" spans="1:6" x14ac:dyDescent="0.75">
      <c r="A73" s="1"/>
      <c r="B73" s="140"/>
      <c r="C73" s="140"/>
      <c r="D73" s="140"/>
      <c r="E73" s="139"/>
      <c r="F73" s="139"/>
    </row>
    <row r="74" spans="1:6" x14ac:dyDescent="0.75">
      <c r="A74" s="1"/>
      <c r="B74" s="1"/>
      <c r="C74" s="1"/>
      <c r="D74" s="1"/>
      <c r="E74" s="1"/>
      <c r="F74" s="1"/>
    </row>
    <row r="75" spans="1:6" x14ac:dyDescent="0.75">
      <c r="A75" s="1"/>
      <c r="B75" s="1"/>
      <c r="C75" s="1"/>
      <c r="D75" s="1"/>
      <c r="E75" s="1"/>
      <c r="F75" s="1"/>
    </row>
    <row r="76" spans="1:6" x14ac:dyDescent="0.75">
      <c r="A76" s="1"/>
      <c r="B76" s="1"/>
      <c r="C76" s="1"/>
      <c r="D76" s="1"/>
      <c r="E76" s="1"/>
      <c r="F76" s="1"/>
    </row>
    <row r="77" spans="1:6" x14ac:dyDescent="0.75">
      <c r="A77" s="1"/>
      <c r="B77" s="1"/>
      <c r="C77" s="1"/>
      <c r="D77" s="1"/>
      <c r="E77" s="1"/>
      <c r="F77" s="1"/>
    </row>
    <row r="78" spans="1:6" x14ac:dyDescent="0.75">
      <c r="A78" s="1"/>
      <c r="B78" s="1"/>
      <c r="C78" s="1"/>
      <c r="D78" s="1"/>
      <c r="E78" s="1"/>
      <c r="F78" s="1"/>
    </row>
    <row r="79" spans="1:6" x14ac:dyDescent="0.75">
      <c r="A79" s="1"/>
      <c r="B79" s="1"/>
      <c r="C79" s="1"/>
      <c r="D79" s="1"/>
      <c r="E79" s="1"/>
      <c r="F79" s="1"/>
    </row>
    <row r="80" spans="1:6" x14ac:dyDescent="0.75">
      <c r="A80" s="1"/>
      <c r="B80" s="1"/>
      <c r="C80" s="1"/>
      <c r="D80" s="1"/>
      <c r="E80" s="1"/>
      <c r="F80" s="1"/>
    </row>
    <row r="81" spans="1:6" x14ac:dyDescent="0.75">
      <c r="A81" s="1"/>
      <c r="B81" s="1"/>
      <c r="C81" s="1"/>
      <c r="D81" s="1"/>
      <c r="E81" s="1"/>
      <c r="F81" s="1"/>
    </row>
    <row r="82" spans="1:6" x14ac:dyDescent="0.75">
      <c r="A82" s="1"/>
      <c r="B82" s="1"/>
      <c r="C82" s="1"/>
      <c r="D82" s="1"/>
      <c r="E82" s="1"/>
      <c r="F82" s="1"/>
    </row>
    <row r="83" spans="1:6" x14ac:dyDescent="0.75">
      <c r="A83" s="1"/>
      <c r="B83" s="1"/>
      <c r="C83" s="1"/>
      <c r="D83" s="1"/>
      <c r="E83" s="1"/>
      <c r="F83" s="1"/>
    </row>
    <row r="84" spans="1:6" x14ac:dyDescent="0.75">
      <c r="A84" s="1"/>
      <c r="B84" s="1"/>
      <c r="C84" s="1"/>
      <c r="D84" s="1"/>
      <c r="E84" s="1"/>
      <c r="F84" s="1"/>
    </row>
    <row r="85" spans="1:6" x14ac:dyDescent="0.75">
      <c r="A85" s="1"/>
      <c r="B85" s="1"/>
      <c r="C85" s="1"/>
      <c r="D85" s="1"/>
      <c r="E85" s="1"/>
      <c r="F85" s="1"/>
    </row>
    <row r="86" spans="1:6" x14ac:dyDescent="0.75">
      <c r="A86" s="1"/>
      <c r="B86" s="1"/>
      <c r="C86" s="1"/>
      <c r="D86" s="1"/>
      <c r="E86" s="1"/>
      <c r="F86" s="1"/>
    </row>
    <row r="87" spans="1:6" x14ac:dyDescent="0.75">
      <c r="A87" s="1"/>
      <c r="B87" s="1"/>
      <c r="C87" s="1"/>
      <c r="D87" s="1"/>
      <c r="E87" s="1"/>
      <c r="F87" s="1"/>
    </row>
    <row r="88" spans="1:6" x14ac:dyDescent="0.75">
      <c r="A88" s="1"/>
      <c r="B88" s="1"/>
      <c r="C88" s="1"/>
      <c r="D88" s="1"/>
      <c r="E88" s="1"/>
      <c r="F88" s="1"/>
    </row>
    <row r="89" spans="1:6" x14ac:dyDescent="0.75">
      <c r="A89" s="1"/>
      <c r="B89" s="1"/>
      <c r="C89" s="1"/>
      <c r="D89" s="1"/>
      <c r="E89" s="1"/>
      <c r="F89" s="1"/>
    </row>
    <row r="90" spans="1:6" x14ac:dyDescent="0.75">
      <c r="A90" s="1"/>
      <c r="B90" s="1"/>
      <c r="C90" s="1"/>
      <c r="D90" s="1"/>
      <c r="E90" s="1"/>
      <c r="F90" s="1"/>
    </row>
    <row r="91" spans="1:6" x14ac:dyDescent="0.75">
      <c r="A91" s="1"/>
      <c r="B91" s="1"/>
      <c r="C91" s="1"/>
      <c r="D91" s="1"/>
      <c r="E91" s="1"/>
      <c r="F91" s="1"/>
    </row>
    <row r="92" spans="1:6" x14ac:dyDescent="0.75">
      <c r="A92" s="1"/>
      <c r="B92" s="1"/>
      <c r="C92" s="1"/>
      <c r="D92" s="1"/>
      <c r="E92" s="1"/>
      <c r="F92" s="1"/>
    </row>
    <row r="93" spans="1:6" x14ac:dyDescent="0.75">
      <c r="A93" s="1"/>
      <c r="B93" s="1"/>
      <c r="C93" s="1"/>
      <c r="D93" s="1"/>
      <c r="E93" s="1"/>
      <c r="F93" s="1"/>
    </row>
    <row r="94" spans="1:6" x14ac:dyDescent="0.75">
      <c r="A94" s="1"/>
      <c r="B94" s="1"/>
      <c r="C94" s="1"/>
      <c r="D94" s="1"/>
      <c r="E94" s="1"/>
      <c r="F94" s="1"/>
    </row>
    <row r="95" spans="1:6" x14ac:dyDescent="0.75">
      <c r="A95" s="1"/>
      <c r="B95" s="1"/>
      <c r="C95" s="1"/>
      <c r="D95" s="1"/>
      <c r="E95" s="1"/>
      <c r="F95" s="1"/>
    </row>
    <row r="96" spans="1:6" x14ac:dyDescent="0.75">
      <c r="A96" s="1"/>
      <c r="B96" s="1"/>
      <c r="C96" s="1"/>
      <c r="D96" s="1"/>
      <c r="E96" s="1"/>
      <c r="F96" s="1"/>
    </row>
    <row r="97" spans="1:6" x14ac:dyDescent="0.75">
      <c r="A97" s="1"/>
      <c r="B97" s="1"/>
      <c r="C97" s="1"/>
      <c r="D97" s="1"/>
      <c r="E97" s="1"/>
      <c r="F97" s="1"/>
    </row>
    <row r="98" spans="1:6" x14ac:dyDescent="0.75">
      <c r="A98" s="1"/>
      <c r="B98" s="1"/>
      <c r="C98" s="1"/>
      <c r="D98" s="1"/>
      <c r="E98" s="1"/>
      <c r="F98" s="1"/>
    </row>
    <row r="99" spans="1:6" x14ac:dyDescent="0.75">
      <c r="A99" s="1"/>
      <c r="B99" s="1"/>
      <c r="C99" s="1"/>
      <c r="D99" s="1"/>
      <c r="E99" s="1"/>
      <c r="F99" s="1"/>
    </row>
    <row r="100" spans="1:6" x14ac:dyDescent="0.75">
      <c r="A100" s="1"/>
      <c r="B100" s="1"/>
      <c r="C100" s="1"/>
      <c r="D100" s="1"/>
      <c r="E100" s="1"/>
      <c r="F100" s="1"/>
    </row>
    <row r="101" spans="1:6" x14ac:dyDescent="0.75">
      <c r="A101" s="1"/>
      <c r="B101" s="1"/>
      <c r="C101" s="1"/>
      <c r="D101" s="1"/>
      <c r="E101" s="1"/>
      <c r="F101" s="1"/>
    </row>
    <row r="102" spans="1:6" x14ac:dyDescent="0.75">
      <c r="A102" s="1"/>
      <c r="B102" s="1"/>
      <c r="C102" s="1"/>
      <c r="D102" s="1"/>
      <c r="E102" s="1"/>
      <c r="F102" s="1"/>
    </row>
    <row r="103" spans="1:6" x14ac:dyDescent="0.75">
      <c r="A103" s="1"/>
      <c r="B103" s="1"/>
      <c r="C103" s="1"/>
      <c r="D103" s="1"/>
      <c r="E103" s="1"/>
      <c r="F103" s="1"/>
    </row>
    <row r="104" spans="1:6" x14ac:dyDescent="0.75">
      <c r="A104" s="1"/>
      <c r="B104" s="1"/>
      <c r="C104" s="1"/>
      <c r="D104" s="1"/>
      <c r="E104" s="1"/>
      <c r="F104" s="1"/>
    </row>
    <row r="105" spans="1:6" x14ac:dyDescent="0.75">
      <c r="A105" s="1"/>
      <c r="B105" s="1"/>
      <c r="C105" s="1"/>
      <c r="D105" s="1"/>
      <c r="E105" s="1"/>
      <c r="F105" s="1"/>
    </row>
    <row r="106" spans="1:6" x14ac:dyDescent="0.75">
      <c r="A106" s="1"/>
      <c r="B106" s="1"/>
      <c r="C106" s="1"/>
      <c r="D106" s="1"/>
      <c r="E106" s="1"/>
      <c r="F106" s="1"/>
    </row>
    <row r="107" spans="1:6" x14ac:dyDescent="0.75">
      <c r="A107" s="1"/>
      <c r="B107" s="1"/>
      <c r="C107" s="1"/>
      <c r="D107" s="1"/>
      <c r="E107" s="1"/>
      <c r="F107" s="1"/>
    </row>
    <row r="108" spans="1:6" x14ac:dyDescent="0.75">
      <c r="A108" s="1"/>
      <c r="B108" s="1"/>
      <c r="C108" s="1"/>
      <c r="D108" s="1"/>
      <c r="E108" s="1"/>
      <c r="F108" s="1"/>
    </row>
    <row r="109" spans="1:6" x14ac:dyDescent="0.75">
      <c r="A109" s="1"/>
      <c r="B109" s="1"/>
      <c r="C109" s="1"/>
      <c r="D109" s="1"/>
      <c r="E109" s="1"/>
      <c r="F109" s="1"/>
    </row>
    <row r="110" spans="1:6" x14ac:dyDescent="0.75">
      <c r="A110" s="1"/>
      <c r="B110" s="1"/>
      <c r="C110" s="1"/>
      <c r="D110" s="1"/>
      <c r="E110" s="1"/>
      <c r="F110" s="1"/>
    </row>
    <row r="111" spans="1:6" x14ac:dyDescent="0.75">
      <c r="A111" s="1"/>
      <c r="B111" s="1"/>
      <c r="C111" s="1"/>
      <c r="D111" s="1"/>
      <c r="E111" s="1"/>
      <c r="F111" s="1"/>
    </row>
    <row r="112" spans="1:6" x14ac:dyDescent="0.75">
      <c r="A112" s="1"/>
      <c r="B112" s="1"/>
      <c r="C112" s="1"/>
      <c r="D112" s="1"/>
      <c r="E112" s="1"/>
      <c r="F112" s="1"/>
    </row>
    <row r="113" spans="1:6" x14ac:dyDescent="0.75">
      <c r="A113" s="1"/>
      <c r="B113" s="1"/>
      <c r="C113" s="1"/>
      <c r="D113" s="1"/>
      <c r="E113" s="1"/>
      <c r="F113" s="1"/>
    </row>
    <row r="114" spans="1:6" x14ac:dyDescent="0.75">
      <c r="A114" s="1"/>
      <c r="B114" s="1"/>
      <c r="C114" s="1"/>
      <c r="D114" s="1"/>
      <c r="E114" s="1"/>
      <c r="F114" s="1"/>
    </row>
    <row r="115" spans="1:6" x14ac:dyDescent="0.75">
      <c r="A115" s="1"/>
      <c r="B115" s="1"/>
      <c r="C115" s="1"/>
      <c r="D115" s="1"/>
      <c r="E115" s="1"/>
      <c r="F115" s="1"/>
    </row>
    <row r="116" spans="1:6" x14ac:dyDescent="0.75">
      <c r="A116" s="1"/>
      <c r="B116" s="1"/>
      <c r="C116" s="1"/>
      <c r="D116" s="1"/>
      <c r="E116" s="1"/>
      <c r="F116" s="1"/>
    </row>
    <row r="117" spans="1:6" x14ac:dyDescent="0.75">
      <c r="A117" s="1"/>
      <c r="B117" s="1"/>
      <c r="C117" s="1"/>
      <c r="D117" s="1"/>
      <c r="E117" s="1"/>
      <c r="F117" s="1"/>
    </row>
    <row r="118" spans="1:6" x14ac:dyDescent="0.75">
      <c r="A118" s="1"/>
      <c r="B118" s="1"/>
      <c r="C118" s="1"/>
      <c r="D118" s="1"/>
      <c r="E118" s="1"/>
      <c r="F118" s="1"/>
    </row>
    <row r="119" spans="1:6" x14ac:dyDescent="0.75">
      <c r="A119" s="1"/>
      <c r="B119" s="1"/>
      <c r="C119" s="1"/>
      <c r="D119" s="1"/>
      <c r="E119" s="1"/>
      <c r="F119" s="1"/>
    </row>
    <row r="120" spans="1:6" x14ac:dyDescent="0.75">
      <c r="A120" s="1"/>
      <c r="B120" s="1"/>
      <c r="C120" s="1"/>
      <c r="D120" s="1"/>
      <c r="E120" s="1"/>
      <c r="F120" s="1"/>
    </row>
    <row r="121" spans="1:6" x14ac:dyDescent="0.75">
      <c r="A121" s="1"/>
      <c r="B121" s="1"/>
      <c r="C121" s="1"/>
      <c r="D121" s="1"/>
      <c r="E121" s="1"/>
      <c r="F121" s="1"/>
    </row>
    <row r="122" spans="1:6" x14ac:dyDescent="0.75">
      <c r="A122" s="1"/>
      <c r="B122" s="1"/>
      <c r="C122" s="1"/>
      <c r="D122" s="1"/>
      <c r="E122" s="1"/>
      <c r="F122" s="1"/>
    </row>
    <row r="123" spans="1:6" x14ac:dyDescent="0.75">
      <c r="A123" s="1"/>
      <c r="B123" s="1"/>
      <c r="C123" s="1"/>
      <c r="D123" s="1"/>
      <c r="E123" s="1"/>
      <c r="F123" s="1"/>
    </row>
    <row r="124" spans="1:6" x14ac:dyDescent="0.75">
      <c r="A124" s="1"/>
      <c r="B124" s="1"/>
      <c r="C124" s="1"/>
      <c r="D124" s="1"/>
      <c r="E124" s="1"/>
      <c r="F124" s="1"/>
    </row>
    <row r="125" spans="1:6" x14ac:dyDescent="0.75">
      <c r="A125" s="1"/>
      <c r="B125" s="1"/>
      <c r="C125" s="1"/>
      <c r="D125" s="1"/>
      <c r="E125" s="1"/>
      <c r="F125" s="1"/>
    </row>
    <row r="126" spans="1:6" x14ac:dyDescent="0.75">
      <c r="A126" s="1"/>
      <c r="B126" s="1"/>
      <c r="C126" s="1"/>
      <c r="D126" s="1"/>
      <c r="E126" s="1"/>
      <c r="F126" s="1"/>
    </row>
    <row r="127" spans="1:6" x14ac:dyDescent="0.75">
      <c r="A127" s="1"/>
      <c r="B127" s="1"/>
      <c r="C127" s="1"/>
      <c r="D127" s="1"/>
      <c r="E127" s="1"/>
      <c r="F127" s="1"/>
    </row>
    <row r="128" spans="1:6" x14ac:dyDescent="0.75">
      <c r="A128" s="1"/>
      <c r="B128" s="1"/>
      <c r="C128" s="1"/>
      <c r="D128" s="1"/>
      <c r="E128" s="1"/>
      <c r="F128" s="1"/>
    </row>
    <row r="129" spans="1:6" x14ac:dyDescent="0.75">
      <c r="A129" s="1"/>
      <c r="B129" s="1"/>
      <c r="C129" s="1"/>
      <c r="D129" s="1"/>
      <c r="E129" s="1"/>
      <c r="F129" s="1"/>
    </row>
    <row r="130" spans="1:6" x14ac:dyDescent="0.75">
      <c r="A130" s="1"/>
      <c r="B130" s="1"/>
      <c r="C130" s="1"/>
      <c r="D130" s="1"/>
      <c r="E130" s="1"/>
      <c r="F130" s="1"/>
    </row>
    <row r="131" spans="1:6" x14ac:dyDescent="0.75">
      <c r="A131" s="1"/>
      <c r="B131" s="1"/>
      <c r="C131" s="1"/>
      <c r="D131" s="1"/>
      <c r="E131" s="1"/>
      <c r="F131" s="1"/>
    </row>
    <row r="132" spans="1:6" x14ac:dyDescent="0.75">
      <c r="A132" s="1"/>
      <c r="B132" s="1"/>
      <c r="C132" s="1"/>
      <c r="D132" s="1"/>
      <c r="E132" s="1"/>
      <c r="F132" s="1"/>
    </row>
    <row r="133" spans="1:6" x14ac:dyDescent="0.75">
      <c r="A133" s="1"/>
      <c r="B133" s="1"/>
      <c r="C133" s="1"/>
      <c r="D133" s="1"/>
      <c r="E133" s="1"/>
      <c r="F133" s="1"/>
    </row>
    <row r="134" spans="1:6" x14ac:dyDescent="0.75">
      <c r="A134" s="1"/>
      <c r="B134" s="1"/>
      <c r="C134" s="1"/>
      <c r="D134" s="1"/>
      <c r="E134" s="1"/>
      <c r="F134" s="1"/>
    </row>
    <row r="135" spans="1:6" x14ac:dyDescent="0.75">
      <c r="A135" s="1"/>
      <c r="B135" s="1"/>
      <c r="C135" s="1"/>
      <c r="D135" s="1"/>
      <c r="E135" s="1"/>
      <c r="F135" s="1"/>
    </row>
    <row r="136" spans="1:6" x14ac:dyDescent="0.75">
      <c r="A136" s="1"/>
      <c r="B136" s="1"/>
      <c r="C136" s="1"/>
      <c r="D136" s="1"/>
      <c r="E136" s="1"/>
      <c r="F136" s="1"/>
    </row>
    <row r="137" spans="1:6" x14ac:dyDescent="0.75">
      <c r="A137" s="1"/>
      <c r="B137" s="1"/>
      <c r="C137" s="1"/>
      <c r="D137" s="1"/>
      <c r="E137" s="1"/>
      <c r="F137" s="1"/>
    </row>
    <row r="138" spans="1:6" x14ac:dyDescent="0.75">
      <c r="A138" s="1"/>
      <c r="B138" s="1"/>
      <c r="C138" s="1"/>
      <c r="D138" s="1"/>
      <c r="E138" s="1"/>
      <c r="F138" s="1"/>
    </row>
    <row r="139" spans="1:6" x14ac:dyDescent="0.75">
      <c r="A139" s="1"/>
      <c r="B139" s="1"/>
      <c r="C139" s="1"/>
      <c r="D139" s="1"/>
      <c r="E139" s="1"/>
      <c r="F139" s="1"/>
    </row>
    <row r="140" spans="1:6" x14ac:dyDescent="0.75">
      <c r="A140" s="1"/>
      <c r="B140" s="1"/>
      <c r="C140" s="1"/>
      <c r="D140" s="1"/>
      <c r="E140" s="1"/>
      <c r="F140" s="1"/>
    </row>
    <row r="141" spans="1:6" x14ac:dyDescent="0.75">
      <c r="A141" s="1"/>
      <c r="B141" s="1"/>
      <c r="C141" s="1"/>
      <c r="D141" s="1"/>
      <c r="E141" s="1"/>
      <c r="F141" s="1"/>
    </row>
    <row r="142" spans="1:6" x14ac:dyDescent="0.75">
      <c r="A142" s="1"/>
      <c r="B142" s="1"/>
      <c r="C142" s="1"/>
      <c r="D142" s="1"/>
      <c r="E142" s="1"/>
      <c r="F142" s="1"/>
    </row>
    <row r="143" spans="1:6" x14ac:dyDescent="0.75">
      <c r="A143" s="1"/>
      <c r="B143" s="1"/>
      <c r="C143" s="1"/>
      <c r="D143" s="1"/>
      <c r="E143" s="1"/>
      <c r="F143" s="1"/>
    </row>
    <row r="144" spans="1:6" x14ac:dyDescent="0.75">
      <c r="A144" s="1"/>
      <c r="B144" s="1"/>
      <c r="C144" s="1"/>
      <c r="D144" s="1"/>
      <c r="E144" s="1"/>
      <c r="F144" s="1"/>
    </row>
    <row r="145" spans="1:6" x14ac:dyDescent="0.75">
      <c r="A145" s="1"/>
      <c r="B145" s="1"/>
      <c r="C145" s="1"/>
      <c r="D145" s="1"/>
      <c r="E145" s="1"/>
      <c r="F145" s="1"/>
    </row>
    <row r="146" spans="1:6" x14ac:dyDescent="0.75">
      <c r="A146" s="1"/>
      <c r="B146" s="1"/>
      <c r="C146" s="1"/>
      <c r="D146" s="1"/>
      <c r="E146" s="1"/>
      <c r="F146" s="1"/>
    </row>
    <row r="147" spans="1:6" x14ac:dyDescent="0.75">
      <c r="A147" s="1"/>
      <c r="B147" s="1"/>
      <c r="C147" s="1"/>
      <c r="D147" s="1"/>
      <c r="E147" s="1"/>
      <c r="F147" s="1"/>
    </row>
    <row r="148" spans="1:6" x14ac:dyDescent="0.75">
      <c r="A148" s="1"/>
      <c r="B148" s="1"/>
      <c r="C148" s="1"/>
      <c r="D148" s="1"/>
      <c r="E148" s="1"/>
      <c r="F148" s="1"/>
    </row>
    <row r="149" spans="1:6" x14ac:dyDescent="0.75">
      <c r="A149" s="1"/>
      <c r="B149" s="1"/>
      <c r="C149" s="1"/>
      <c r="D149" s="1"/>
      <c r="E149" s="1"/>
      <c r="F149" s="1"/>
    </row>
    <row r="150" spans="1:6" x14ac:dyDescent="0.75">
      <c r="A150" s="1"/>
      <c r="B150" s="1"/>
      <c r="C150" s="1"/>
      <c r="D150" s="1"/>
      <c r="E150" s="1"/>
      <c r="F150" s="1"/>
    </row>
    <row r="151" spans="1:6" x14ac:dyDescent="0.75">
      <c r="A151" s="1"/>
      <c r="B151" s="1"/>
      <c r="C151" s="1"/>
      <c r="D151" s="1"/>
      <c r="E151" s="1"/>
      <c r="F151" s="1"/>
    </row>
    <row r="152" spans="1:6" x14ac:dyDescent="0.75">
      <c r="A152" s="1"/>
      <c r="B152" s="1"/>
      <c r="C152" s="1"/>
      <c r="D152" s="1"/>
      <c r="E152" s="1"/>
      <c r="F152" s="1"/>
    </row>
    <row r="153" spans="1:6" x14ac:dyDescent="0.75">
      <c r="A153" s="1"/>
      <c r="B153" s="1"/>
      <c r="C153" s="1"/>
      <c r="D153" s="1"/>
      <c r="E153" s="1"/>
      <c r="F153" s="1"/>
    </row>
    <row r="154" spans="1:6" x14ac:dyDescent="0.75">
      <c r="A154" s="1"/>
      <c r="B154" s="1"/>
      <c r="C154" s="1"/>
      <c r="D154" s="1"/>
      <c r="E154" s="1"/>
      <c r="F154" s="1"/>
    </row>
    <row r="155" spans="1:6" x14ac:dyDescent="0.75">
      <c r="A155" s="1"/>
      <c r="B155" s="1"/>
      <c r="C155" s="1"/>
      <c r="D155" s="1"/>
      <c r="E155" s="1"/>
      <c r="F155" s="1"/>
    </row>
    <row r="156" spans="1:6" x14ac:dyDescent="0.75">
      <c r="A156" s="1"/>
      <c r="B156" s="1"/>
      <c r="C156" s="1"/>
      <c r="D156" s="1"/>
      <c r="E156" s="1"/>
      <c r="F156" s="1"/>
    </row>
    <row r="157" spans="1:6" x14ac:dyDescent="0.75">
      <c r="A157" s="1"/>
      <c r="B157" s="1"/>
      <c r="C157" s="1"/>
      <c r="D157" s="1"/>
      <c r="E157" s="1"/>
      <c r="F157" s="1"/>
    </row>
    <row r="158" spans="1:6" x14ac:dyDescent="0.75">
      <c r="A158" s="1"/>
      <c r="B158" s="1"/>
      <c r="C158" s="1"/>
      <c r="D158" s="1"/>
      <c r="E158" s="1"/>
      <c r="F158" s="1"/>
    </row>
    <row r="159" spans="1:6" x14ac:dyDescent="0.75">
      <c r="A159" s="1"/>
      <c r="B159" s="1"/>
      <c r="C159" s="1"/>
      <c r="D159" s="1"/>
      <c r="E159" s="1"/>
      <c r="F159" s="1"/>
    </row>
    <row r="160" spans="1:6" x14ac:dyDescent="0.75">
      <c r="A160" s="1"/>
      <c r="B160" s="1"/>
      <c r="C160" s="1"/>
      <c r="D160" s="1"/>
      <c r="E160" s="1"/>
      <c r="F160" s="1"/>
    </row>
    <row r="161" spans="1:6" x14ac:dyDescent="0.75">
      <c r="A161" s="1"/>
      <c r="B161" s="1"/>
      <c r="C161" s="1"/>
      <c r="D161" s="1"/>
      <c r="E161" s="1"/>
      <c r="F161" s="1"/>
    </row>
    <row r="162" spans="1:6" x14ac:dyDescent="0.75">
      <c r="A162" s="1"/>
      <c r="B162" s="1"/>
      <c r="C162" s="1"/>
      <c r="D162" s="1"/>
      <c r="E162" s="1"/>
      <c r="F162" s="1"/>
    </row>
    <row r="163" spans="1:6" x14ac:dyDescent="0.75">
      <c r="A163" s="1"/>
      <c r="B163" s="1"/>
      <c r="C163" s="1"/>
      <c r="D163" s="1"/>
      <c r="E163" s="1"/>
      <c r="F163" s="1"/>
    </row>
    <row r="164" spans="1:6" x14ac:dyDescent="0.75">
      <c r="A164" s="1"/>
      <c r="B164" s="1"/>
      <c r="C164" s="1"/>
      <c r="D164" s="1"/>
      <c r="E164" s="1"/>
      <c r="F164" s="1"/>
    </row>
    <row r="165" spans="1:6" x14ac:dyDescent="0.75">
      <c r="A165" s="1"/>
      <c r="B165" s="1"/>
      <c r="C165" s="1"/>
      <c r="D165" s="1"/>
      <c r="E165" s="1"/>
      <c r="F165" s="1"/>
    </row>
    <row r="166" spans="1:6" x14ac:dyDescent="0.75">
      <c r="A166" s="1"/>
      <c r="B166" s="1"/>
      <c r="C166" s="1"/>
      <c r="D166" s="1"/>
      <c r="E166" s="1"/>
      <c r="F166" s="1"/>
    </row>
    <row r="167" spans="1:6" x14ac:dyDescent="0.75">
      <c r="A167" s="1"/>
      <c r="B167" s="1"/>
      <c r="C167" s="1"/>
      <c r="D167" s="1"/>
      <c r="E167" s="1"/>
      <c r="F167" s="1"/>
    </row>
    <row r="168" spans="1:6" x14ac:dyDescent="0.75">
      <c r="A168" s="1"/>
      <c r="B168" s="1"/>
      <c r="C168" s="1"/>
      <c r="D168" s="1"/>
      <c r="E168" s="1"/>
      <c r="F168" s="1"/>
    </row>
    <row r="169" spans="1:6" x14ac:dyDescent="0.75">
      <c r="A169" s="1"/>
      <c r="B169" s="1"/>
      <c r="C169" s="1"/>
      <c r="D169" s="1"/>
      <c r="E169" s="1"/>
      <c r="F169" s="1"/>
    </row>
    <row r="170" spans="1:6" x14ac:dyDescent="0.75">
      <c r="A170" s="1"/>
      <c r="B170" s="1"/>
      <c r="C170" s="1"/>
      <c r="D170" s="1"/>
      <c r="E170" s="1"/>
      <c r="F170" s="1"/>
    </row>
    <row r="171" spans="1:6" x14ac:dyDescent="0.75">
      <c r="A171" s="1"/>
      <c r="B171" s="1"/>
      <c r="C171" s="1"/>
      <c r="D171" s="1"/>
      <c r="E171" s="1"/>
      <c r="F171" s="1"/>
    </row>
    <row r="172" spans="1:6" x14ac:dyDescent="0.75">
      <c r="A172" s="1"/>
      <c r="B172" s="1"/>
      <c r="C172" s="1"/>
      <c r="D172" s="1"/>
      <c r="E172" s="1"/>
      <c r="F172" s="1"/>
    </row>
    <row r="173" spans="1:6" x14ac:dyDescent="0.75">
      <c r="A173" s="1"/>
      <c r="B173" s="1"/>
      <c r="C173" s="1"/>
      <c r="D173" s="1"/>
      <c r="E173" s="1"/>
      <c r="F173" s="1"/>
    </row>
    <row r="174" spans="1:6" x14ac:dyDescent="0.75">
      <c r="A174" s="1"/>
      <c r="B174" s="1"/>
      <c r="C174" s="1"/>
      <c r="D174" s="1"/>
      <c r="E174" s="1"/>
      <c r="F174" s="1"/>
    </row>
    <row r="175" spans="1:6" x14ac:dyDescent="0.75">
      <c r="A175" s="1"/>
      <c r="B175" s="1"/>
      <c r="C175" s="1"/>
      <c r="D175" s="1"/>
      <c r="E175" s="1"/>
      <c r="F175" s="1"/>
    </row>
    <row r="176" spans="1:6" x14ac:dyDescent="0.75">
      <c r="A176" s="1"/>
      <c r="B176" s="1"/>
      <c r="C176" s="1"/>
      <c r="D176" s="1"/>
      <c r="E176" s="1"/>
      <c r="F176" s="1"/>
    </row>
    <row r="177" spans="1:6" x14ac:dyDescent="0.75">
      <c r="A177" s="1"/>
      <c r="B177" s="1"/>
      <c r="C177" s="1"/>
      <c r="D177" s="1"/>
      <c r="E177" s="1"/>
      <c r="F177" s="1"/>
    </row>
    <row r="178" spans="1:6" x14ac:dyDescent="0.75">
      <c r="A178" s="1"/>
      <c r="B178" s="1"/>
      <c r="C178" s="1"/>
      <c r="D178" s="1"/>
      <c r="E178" s="1"/>
      <c r="F178" s="1"/>
    </row>
    <row r="179" spans="1:6" x14ac:dyDescent="0.75">
      <c r="A179" s="1"/>
      <c r="B179" s="1"/>
      <c r="C179" s="1"/>
      <c r="D179" s="1"/>
      <c r="E179" s="1"/>
      <c r="F179" s="1"/>
    </row>
    <row r="180" spans="1:6" x14ac:dyDescent="0.75">
      <c r="A180" s="1"/>
      <c r="B180" s="1"/>
      <c r="C180" s="1"/>
      <c r="D180" s="1"/>
      <c r="E180" s="1"/>
      <c r="F180" s="1"/>
    </row>
    <row r="181" spans="1:6" x14ac:dyDescent="0.75">
      <c r="A181" s="1"/>
      <c r="B181" s="1"/>
      <c r="C181" s="1"/>
      <c r="D181" s="1"/>
      <c r="E181" s="1"/>
      <c r="F181" s="1"/>
    </row>
    <row r="182" spans="1:6" x14ac:dyDescent="0.75">
      <c r="A182" s="1"/>
      <c r="B182" s="1"/>
      <c r="C182" s="1"/>
      <c r="D182" s="1"/>
      <c r="E182" s="1"/>
      <c r="F182" s="1"/>
    </row>
    <row r="183" spans="1:6" x14ac:dyDescent="0.75">
      <c r="A183" s="1"/>
      <c r="B183" s="1"/>
      <c r="C183" s="1"/>
      <c r="D183" s="1"/>
      <c r="E183" s="1"/>
      <c r="F183" s="1"/>
    </row>
    <row r="184" spans="1:6" x14ac:dyDescent="0.75">
      <c r="A184" s="1"/>
      <c r="B184" s="1"/>
      <c r="C184" s="1"/>
      <c r="D184" s="1"/>
      <c r="E184" s="1"/>
      <c r="F184" s="1"/>
    </row>
    <row r="185" spans="1:6" x14ac:dyDescent="0.75">
      <c r="A185" s="1"/>
      <c r="B185" s="1"/>
      <c r="C185" s="1"/>
      <c r="D185" s="1"/>
      <c r="E185" s="1"/>
      <c r="F185" s="1"/>
    </row>
    <row r="186" spans="1:6" x14ac:dyDescent="0.75">
      <c r="A186" s="1"/>
      <c r="B186" s="1"/>
      <c r="C186" s="1"/>
      <c r="D186" s="1"/>
      <c r="E186" s="1"/>
      <c r="F186" s="1"/>
    </row>
    <row r="187" spans="1:6" x14ac:dyDescent="0.75">
      <c r="A187" s="1"/>
      <c r="B187" s="1"/>
      <c r="C187" s="1"/>
      <c r="D187" s="1"/>
      <c r="E187" s="1"/>
      <c r="F187" s="1"/>
    </row>
    <row r="188" spans="1:6" x14ac:dyDescent="0.75">
      <c r="A188" s="1"/>
      <c r="B188" s="1"/>
      <c r="C188" s="1"/>
      <c r="D188" s="1"/>
      <c r="E188" s="1"/>
      <c r="F188" s="1"/>
    </row>
    <row r="189" spans="1:6" x14ac:dyDescent="0.75">
      <c r="A189" s="1"/>
      <c r="B189" s="1"/>
      <c r="C189" s="1"/>
      <c r="D189" s="1"/>
      <c r="E189" s="1"/>
      <c r="F189" s="1"/>
    </row>
    <row r="190" spans="1:6" x14ac:dyDescent="0.75">
      <c r="A190" s="1"/>
      <c r="B190" s="1"/>
      <c r="C190" s="1"/>
      <c r="D190" s="1"/>
      <c r="E190" s="1"/>
      <c r="F190" s="1"/>
    </row>
    <row r="191" spans="1:6" x14ac:dyDescent="0.75">
      <c r="A191" s="1"/>
      <c r="B191" s="1"/>
      <c r="C191" s="1"/>
      <c r="D191" s="1"/>
      <c r="E191" s="1"/>
      <c r="F191" s="1"/>
    </row>
    <row r="192" spans="1:6" x14ac:dyDescent="0.75">
      <c r="A192" s="1"/>
      <c r="B192" s="1"/>
      <c r="C192" s="1"/>
      <c r="D192" s="1"/>
      <c r="E192" s="1"/>
      <c r="F192" s="1"/>
    </row>
    <row r="193" spans="1:6" x14ac:dyDescent="0.75">
      <c r="A193" s="1"/>
      <c r="B193" s="1"/>
      <c r="C193" s="1"/>
      <c r="D193" s="1"/>
      <c r="E193" s="1"/>
      <c r="F193" s="1"/>
    </row>
    <row r="194" spans="1:6" x14ac:dyDescent="0.75">
      <c r="A194" s="1"/>
      <c r="B194" s="1"/>
      <c r="C194" s="1"/>
      <c r="D194" s="1"/>
      <c r="E194" s="1"/>
      <c r="F194" s="1"/>
    </row>
    <row r="195" spans="1:6" x14ac:dyDescent="0.75">
      <c r="A195" s="1"/>
      <c r="B195" s="1"/>
      <c r="C195" s="1"/>
      <c r="D195" s="1"/>
      <c r="E195" s="1"/>
      <c r="F195" s="1"/>
    </row>
    <row r="196" spans="1:6" x14ac:dyDescent="0.75">
      <c r="A196" s="1"/>
      <c r="B196" s="1"/>
      <c r="C196" s="1"/>
      <c r="D196" s="1"/>
      <c r="E196" s="1"/>
      <c r="F196" s="1"/>
    </row>
    <row r="197" spans="1:6" x14ac:dyDescent="0.75">
      <c r="A197" s="1"/>
      <c r="B197" s="1"/>
      <c r="C197" s="1"/>
      <c r="D197" s="1"/>
      <c r="E197" s="1"/>
      <c r="F197" s="1"/>
    </row>
    <row r="198" spans="1:6" x14ac:dyDescent="0.75">
      <c r="A198" s="1"/>
      <c r="B198" s="1"/>
      <c r="C198" s="1"/>
      <c r="D198" s="1"/>
      <c r="E198" s="1"/>
      <c r="F198" s="1"/>
    </row>
    <row r="199" spans="1:6" x14ac:dyDescent="0.75">
      <c r="A199" s="1"/>
      <c r="B199" s="1"/>
      <c r="C199" s="1"/>
      <c r="D199" s="1"/>
      <c r="E199" s="1"/>
      <c r="F199" s="1"/>
    </row>
    <row r="200" spans="1:6" x14ac:dyDescent="0.75">
      <c r="A200" s="1"/>
      <c r="B200" s="1"/>
      <c r="C200" s="1"/>
      <c r="D200" s="1"/>
      <c r="E200" s="1"/>
      <c r="F200" s="1"/>
    </row>
    <row r="201" spans="1:6" x14ac:dyDescent="0.75">
      <c r="A201" s="1"/>
      <c r="B201" s="1"/>
      <c r="C201" s="1"/>
      <c r="D201" s="1"/>
      <c r="E201" s="1"/>
      <c r="F201" s="1"/>
    </row>
    <row r="202" spans="1:6" x14ac:dyDescent="0.75">
      <c r="A202" s="1"/>
      <c r="B202" s="1"/>
      <c r="C202" s="1"/>
      <c r="D202" s="1"/>
      <c r="E202" s="1"/>
      <c r="F202" s="1"/>
    </row>
    <row r="203" spans="1:6" x14ac:dyDescent="0.75">
      <c r="A203" s="1"/>
      <c r="B203" s="1"/>
      <c r="C203" s="1"/>
      <c r="D203" s="1"/>
      <c r="E203" s="1"/>
      <c r="F203" s="1"/>
    </row>
    <row r="204" spans="1:6" x14ac:dyDescent="0.75">
      <c r="A204" s="1"/>
      <c r="B204" s="1"/>
      <c r="C204" s="1"/>
      <c r="D204" s="1"/>
      <c r="E204" s="1"/>
      <c r="F204" s="1"/>
    </row>
    <row r="205" spans="1:6" x14ac:dyDescent="0.75">
      <c r="A205" s="1"/>
      <c r="B205" s="1"/>
      <c r="C205" s="1"/>
      <c r="D205" s="1"/>
      <c r="E205" s="1"/>
      <c r="F205" s="1"/>
    </row>
    <row r="206" spans="1:6" x14ac:dyDescent="0.75">
      <c r="A206" s="1"/>
      <c r="B206" s="1"/>
      <c r="C206" s="1"/>
      <c r="D206" s="1"/>
      <c r="E206" s="1"/>
      <c r="F206" s="1"/>
    </row>
    <row r="207" spans="1:6" x14ac:dyDescent="0.75">
      <c r="A207" s="1"/>
      <c r="B207" s="1"/>
      <c r="C207" s="1"/>
      <c r="D207" s="1"/>
      <c r="E207" s="1"/>
      <c r="F207" s="1"/>
    </row>
    <row r="208" spans="1:6" x14ac:dyDescent="0.75">
      <c r="A208" s="1"/>
      <c r="B208" s="1"/>
      <c r="C208" s="1"/>
      <c r="D208" s="1"/>
      <c r="E208" s="1"/>
      <c r="F208" s="1"/>
    </row>
    <row r="209" spans="1:6" x14ac:dyDescent="0.75">
      <c r="A209" s="1"/>
      <c r="B209" s="1"/>
      <c r="C209" s="1"/>
      <c r="D209" s="1"/>
      <c r="E209" s="1"/>
      <c r="F209" s="1"/>
    </row>
    <row r="210" spans="1:6" x14ac:dyDescent="0.75">
      <c r="A210" s="1"/>
      <c r="B210" s="1"/>
      <c r="C210" s="1"/>
      <c r="D210" s="1"/>
      <c r="E210" s="1"/>
      <c r="F210" s="1"/>
    </row>
    <row r="211" spans="1:6" x14ac:dyDescent="0.75">
      <c r="A211" s="1"/>
      <c r="B211" s="1"/>
      <c r="C211" s="1"/>
      <c r="D211" s="1"/>
      <c r="E211" s="1"/>
      <c r="F211" s="1"/>
    </row>
    <row r="212" spans="1:6" x14ac:dyDescent="0.75">
      <c r="A212" s="1"/>
      <c r="B212" s="1"/>
      <c r="C212" s="1"/>
      <c r="D212" s="1"/>
      <c r="E212" s="1"/>
      <c r="F212" s="1"/>
    </row>
    <row r="213" spans="1:6" x14ac:dyDescent="0.75">
      <c r="A213" s="1"/>
      <c r="B213" s="1"/>
      <c r="C213" s="1"/>
      <c r="D213" s="1"/>
      <c r="E213" s="1"/>
      <c r="F213" s="1"/>
    </row>
    <row r="214" spans="1:6" x14ac:dyDescent="0.75">
      <c r="A214" s="1"/>
      <c r="B214" s="1"/>
      <c r="C214" s="1"/>
      <c r="D214" s="1"/>
      <c r="E214" s="1"/>
      <c r="F214" s="1"/>
    </row>
    <row r="215" spans="1:6" x14ac:dyDescent="0.75">
      <c r="A215" s="1"/>
      <c r="B215" s="1"/>
      <c r="C215" s="1"/>
      <c r="D215" s="1"/>
      <c r="E215" s="1"/>
      <c r="F215" s="1"/>
    </row>
    <row r="216" spans="1:6" x14ac:dyDescent="0.75">
      <c r="A216" s="1"/>
      <c r="B216" s="1"/>
      <c r="C216" s="1"/>
      <c r="D216" s="1"/>
      <c r="E216" s="1"/>
      <c r="F216" s="1"/>
    </row>
    <row r="217" spans="1:6" x14ac:dyDescent="0.75">
      <c r="A217" s="1"/>
      <c r="B217" s="1"/>
      <c r="C217" s="1"/>
      <c r="D217" s="1"/>
      <c r="E217" s="1"/>
      <c r="F217" s="1"/>
    </row>
    <row r="218" spans="1:6" x14ac:dyDescent="0.75">
      <c r="A218" s="1"/>
      <c r="B218" s="1"/>
      <c r="C218" s="1"/>
      <c r="D218" s="1"/>
      <c r="E218" s="1"/>
      <c r="F218" s="1"/>
    </row>
    <row r="219" spans="1:6" x14ac:dyDescent="0.75">
      <c r="A219" s="1"/>
      <c r="B219" s="1"/>
      <c r="C219" s="1"/>
      <c r="D219" s="1"/>
      <c r="E219" s="1"/>
      <c r="F219" s="1"/>
    </row>
    <row r="220" spans="1:6" x14ac:dyDescent="0.75">
      <c r="A220" s="1"/>
      <c r="B220" s="1"/>
      <c r="C220" s="1"/>
      <c r="D220" s="1"/>
      <c r="E220" s="1"/>
      <c r="F220" s="1"/>
    </row>
    <row r="221" spans="1:6" x14ac:dyDescent="0.75">
      <c r="A221" s="1"/>
      <c r="B221" s="1"/>
      <c r="C221" s="1"/>
      <c r="D221" s="1"/>
      <c r="E221" s="1"/>
      <c r="F221" s="1"/>
    </row>
    <row r="222" spans="1:6" x14ac:dyDescent="0.75">
      <c r="A222" s="1"/>
      <c r="B222" s="1"/>
      <c r="C222" s="1"/>
      <c r="D222" s="1"/>
      <c r="E222" s="1"/>
      <c r="F222" s="1"/>
    </row>
    <row r="223" spans="1:6" x14ac:dyDescent="0.75">
      <c r="A223" s="1"/>
      <c r="B223" s="1"/>
      <c r="C223" s="1"/>
      <c r="D223" s="1"/>
      <c r="E223" s="1"/>
      <c r="F223" s="1"/>
    </row>
    <row r="224" spans="1:6" x14ac:dyDescent="0.75">
      <c r="A224" s="1"/>
      <c r="B224" s="1"/>
      <c r="C224" s="1"/>
      <c r="D224" s="1"/>
      <c r="E224" s="1"/>
      <c r="F224" s="1"/>
    </row>
    <row r="225" spans="1:6" x14ac:dyDescent="0.75">
      <c r="A225" s="1"/>
      <c r="B225" s="1"/>
      <c r="C225" s="1"/>
      <c r="D225" s="1"/>
      <c r="E225" s="1"/>
      <c r="F225" s="1"/>
    </row>
    <row r="226" spans="1:6" x14ac:dyDescent="0.75">
      <c r="A226" s="1"/>
      <c r="B226" s="1"/>
      <c r="C226" s="1"/>
      <c r="D226" s="1"/>
      <c r="E226" s="1"/>
      <c r="F226" s="1"/>
    </row>
    <row r="227" spans="1:6" x14ac:dyDescent="0.75">
      <c r="A227" s="1"/>
      <c r="B227" s="1"/>
      <c r="C227" s="1"/>
      <c r="D227" s="1"/>
      <c r="E227" s="1"/>
      <c r="F227" s="1"/>
    </row>
    <row r="228" spans="1:6" x14ac:dyDescent="0.75">
      <c r="A228" s="1"/>
      <c r="B228" s="1"/>
      <c r="C228" s="1"/>
      <c r="D228" s="1"/>
      <c r="E228" s="1"/>
      <c r="F228" s="1"/>
    </row>
    <row r="229" spans="1:6" x14ac:dyDescent="0.75">
      <c r="A229" s="1"/>
      <c r="B229" s="1"/>
      <c r="C229" s="1"/>
      <c r="D229" s="1"/>
      <c r="E229" s="1"/>
      <c r="F229" s="1"/>
    </row>
    <row r="230" spans="1:6" x14ac:dyDescent="0.75">
      <c r="A230" s="1"/>
      <c r="B230" s="1"/>
      <c r="C230" s="1"/>
      <c r="D230" s="1"/>
      <c r="E230" s="1"/>
      <c r="F230" s="1"/>
    </row>
    <row r="231" spans="1:6" x14ac:dyDescent="0.75">
      <c r="A231" s="1"/>
      <c r="B231" s="1"/>
      <c r="C231" s="1"/>
      <c r="D231" s="1"/>
      <c r="E231" s="1"/>
      <c r="F231" s="1"/>
    </row>
    <row r="232" spans="1:6" x14ac:dyDescent="0.75">
      <c r="A232" s="1"/>
      <c r="B232" s="1"/>
      <c r="C232" s="1"/>
      <c r="D232" s="1"/>
      <c r="E232" s="1"/>
      <c r="F232" s="1"/>
    </row>
    <row r="233" spans="1:6" x14ac:dyDescent="0.75">
      <c r="A233" s="1"/>
      <c r="B233" s="1"/>
      <c r="C233" s="1"/>
      <c r="D233" s="1"/>
      <c r="E233" s="1"/>
      <c r="F233" s="1"/>
    </row>
    <row r="234" spans="1:6" x14ac:dyDescent="0.75">
      <c r="A234" s="1"/>
      <c r="B234" s="1"/>
      <c r="C234" s="1"/>
      <c r="D234" s="1"/>
      <c r="E234" s="1"/>
      <c r="F234" s="1"/>
    </row>
    <row r="235" spans="1:6" x14ac:dyDescent="0.75">
      <c r="A235" s="1"/>
      <c r="B235" s="1"/>
      <c r="C235" s="1"/>
      <c r="D235" s="1"/>
      <c r="E235" s="1"/>
      <c r="F235" s="1"/>
    </row>
    <row r="236" spans="1:6" x14ac:dyDescent="0.75">
      <c r="A236" s="1"/>
      <c r="B236" s="1"/>
      <c r="C236" s="1"/>
      <c r="D236" s="1"/>
      <c r="E236" s="1"/>
      <c r="F236" s="1"/>
    </row>
    <row r="237" spans="1:6" x14ac:dyDescent="0.75">
      <c r="A237" s="1"/>
      <c r="B237" s="1"/>
      <c r="C237" s="1"/>
      <c r="D237" s="1"/>
      <c r="E237" s="1"/>
      <c r="F237" s="1"/>
    </row>
    <row r="238" spans="1:6" x14ac:dyDescent="0.75">
      <c r="A238" s="1"/>
      <c r="B238" s="1"/>
      <c r="C238" s="1"/>
      <c r="D238" s="1"/>
      <c r="E238" s="1"/>
      <c r="F238" s="1"/>
    </row>
    <row r="239" spans="1:6" x14ac:dyDescent="0.75">
      <c r="A239" s="1"/>
      <c r="B239" s="1"/>
      <c r="C239" s="1"/>
      <c r="D239" s="1"/>
      <c r="E239" s="1"/>
      <c r="F239" s="1"/>
    </row>
    <row r="240" spans="1:6" x14ac:dyDescent="0.75">
      <c r="A240" s="1"/>
      <c r="B240" s="1"/>
      <c r="C240" s="1"/>
      <c r="D240" s="1"/>
      <c r="E240" s="1"/>
      <c r="F240" s="1"/>
    </row>
    <row r="241" spans="1:6" x14ac:dyDescent="0.75">
      <c r="A241" s="1"/>
      <c r="B241" s="1"/>
      <c r="C241" s="1"/>
      <c r="D241" s="1"/>
      <c r="E241" s="1"/>
      <c r="F241" s="1"/>
    </row>
    <row r="242" spans="1:6" x14ac:dyDescent="0.75">
      <c r="A242" s="1"/>
      <c r="B242" s="1"/>
      <c r="C242" s="1"/>
      <c r="D242" s="1"/>
      <c r="E242" s="1"/>
      <c r="F242" s="1"/>
    </row>
    <row r="243" spans="1:6" x14ac:dyDescent="0.75">
      <c r="A243" s="1"/>
      <c r="B243" s="1"/>
      <c r="C243" s="1"/>
      <c r="D243" s="1"/>
      <c r="E243" s="1"/>
      <c r="F243" s="1"/>
    </row>
    <row r="244" spans="1:6" x14ac:dyDescent="0.75">
      <c r="A244" s="1"/>
      <c r="B244" s="1"/>
      <c r="C244" s="1"/>
      <c r="D244" s="1"/>
      <c r="E244" s="1"/>
      <c r="F244" s="1"/>
    </row>
    <row r="245" spans="1:6" x14ac:dyDescent="0.75">
      <c r="A245" s="1"/>
      <c r="B245" s="1"/>
      <c r="C245" s="1"/>
      <c r="D245" s="1"/>
      <c r="E245" s="1"/>
      <c r="F245" s="1"/>
    </row>
    <row r="246" spans="1:6" x14ac:dyDescent="0.75">
      <c r="A246" s="1"/>
      <c r="B246" s="1"/>
      <c r="C246" s="1"/>
      <c r="D246" s="1"/>
      <c r="E246" s="1"/>
      <c r="F246" s="1"/>
    </row>
    <row r="247" spans="1:6" x14ac:dyDescent="0.75">
      <c r="A247" s="1"/>
      <c r="B247" s="1"/>
      <c r="C247" s="1"/>
      <c r="D247" s="1"/>
      <c r="E247" s="1"/>
      <c r="F247" s="1"/>
    </row>
    <row r="248" spans="1:6" x14ac:dyDescent="0.75">
      <c r="A248" s="1"/>
      <c r="B248" s="1"/>
      <c r="C248" s="1"/>
      <c r="D248" s="1"/>
      <c r="E248" s="1"/>
      <c r="F248" s="1"/>
    </row>
    <row r="249" spans="1:6" x14ac:dyDescent="0.75">
      <c r="A249" s="1"/>
      <c r="B249" s="1"/>
      <c r="C249" s="1"/>
      <c r="D249" s="1"/>
      <c r="E249" s="1"/>
      <c r="F249" s="1"/>
    </row>
    <row r="250" spans="1:6" x14ac:dyDescent="0.75">
      <c r="A250" s="1"/>
      <c r="B250" s="1"/>
      <c r="C250" s="1"/>
      <c r="D250" s="1"/>
      <c r="E250" s="1"/>
      <c r="F250" s="1"/>
    </row>
    <row r="251" spans="1:6" x14ac:dyDescent="0.75">
      <c r="A251" s="1"/>
      <c r="B251" s="1"/>
      <c r="C251" s="1"/>
      <c r="D251" s="1"/>
      <c r="E251" s="1"/>
      <c r="F251" s="1"/>
    </row>
    <row r="252" spans="1:6" x14ac:dyDescent="0.75">
      <c r="A252" s="1"/>
      <c r="B252" s="1"/>
      <c r="C252" s="1"/>
      <c r="D252" s="1"/>
      <c r="E252" s="1"/>
      <c r="F252" s="1"/>
    </row>
    <row r="253" spans="1:6" x14ac:dyDescent="0.75">
      <c r="A253" s="1"/>
      <c r="B253" s="1"/>
      <c r="C253" s="1"/>
      <c r="D253" s="1"/>
      <c r="E253" s="1"/>
      <c r="F253" s="1"/>
    </row>
    <row r="254" spans="1:6" x14ac:dyDescent="0.75">
      <c r="A254" s="1"/>
      <c r="B254" s="1"/>
      <c r="C254" s="1"/>
      <c r="D254" s="1"/>
      <c r="E254" s="1"/>
      <c r="F254" s="1"/>
    </row>
    <row r="255" spans="1:6" x14ac:dyDescent="0.75">
      <c r="A255" s="1"/>
      <c r="B255" s="1"/>
      <c r="C255" s="1"/>
      <c r="D255" s="1"/>
      <c r="E255" s="1"/>
      <c r="F255" s="1"/>
    </row>
    <row r="256" spans="1:6" x14ac:dyDescent="0.75">
      <c r="A256" s="1"/>
      <c r="B256" s="1"/>
      <c r="C256" s="1"/>
      <c r="D256" s="1"/>
      <c r="E256" s="1"/>
      <c r="F256" s="1"/>
    </row>
    <row r="257" spans="1:6" x14ac:dyDescent="0.75">
      <c r="A257" s="1"/>
      <c r="B257" s="1"/>
      <c r="C257" s="1"/>
      <c r="D257" s="1"/>
      <c r="E257" s="1"/>
      <c r="F257" s="1"/>
    </row>
    <row r="258" spans="1:6" x14ac:dyDescent="0.75">
      <c r="A258" s="1"/>
      <c r="B258" s="1"/>
      <c r="C258" s="1"/>
      <c r="D258" s="1"/>
      <c r="E258" s="1"/>
      <c r="F258" s="1"/>
    </row>
    <row r="259" spans="1:6" x14ac:dyDescent="0.75">
      <c r="A259" s="1"/>
      <c r="B259" s="1"/>
      <c r="C259" s="1"/>
      <c r="D259" s="1"/>
      <c r="E259" s="1"/>
      <c r="F259" s="1"/>
    </row>
    <row r="260" spans="1:6" x14ac:dyDescent="0.75">
      <c r="A260" s="1"/>
      <c r="B260" s="1"/>
      <c r="C260" s="1"/>
      <c r="D260" s="1"/>
      <c r="E260" s="1"/>
      <c r="F260" s="1"/>
    </row>
    <row r="261" spans="1:6" x14ac:dyDescent="0.75">
      <c r="A261" s="1"/>
      <c r="B261" s="1"/>
      <c r="C261" s="1"/>
      <c r="D261" s="1"/>
      <c r="E261" s="1"/>
      <c r="F261" s="1"/>
    </row>
    <row r="262" spans="1:6" x14ac:dyDescent="0.75">
      <c r="A262" s="1"/>
      <c r="B262" s="1"/>
      <c r="C262" s="1"/>
      <c r="D262" s="1"/>
      <c r="E262" s="1"/>
      <c r="F262" s="1"/>
    </row>
    <row r="263" spans="1:6" x14ac:dyDescent="0.75">
      <c r="A263" s="1"/>
      <c r="B263" s="1"/>
      <c r="C263" s="1"/>
      <c r="D263" s="1"/>
      <c r="E263" s="1"/>
      <c r="F263" s="1"/>
    </row>
    <row r="264" spans="1:6" x14ac:dyDescent="0.75">
      <c r="A264" s="1"/>
      <c r="B264" s="1"/>
      <c r="C264" s="1"/>
      <c r="D264" s="1"/>
      <c r="E264" s="1"/>
      <c r="F264" s="1"/>
    </row>
    <row r="265" spans="1:6" x14ac:dyDescent="0.75">
      <c r="A265" s="1"/>
      <c r="B265" s="1"/>
      <c r="C265" s="1"/>
      <c r="D265" s="1"/>
      <c r="E265" s="1"/>
      <c r="F265" s="1"/>
    </row>
    <row r="266" spans="1:6" x14ac:dyDescent="0.75">
      <c r="A266" s="1"/>
      <c r="B266" s="1"/>
      <c r="C266" s="1"/>
      <c r="D266" s="1"/>
      <c r="E266" s="1"/>
      <c r="F266" s="1"/>
    </row>
    <row r="267" spans="1:6" x14ac:dyDescent="0.75">
      <c r="A267" s="1"/>
      <c r="B267" s="1"/>
      <c r="C267" s="1"/>
      <c r="D267" s="1"/>
      <c r="E267" s="1"/>
      <c r="F267" s="1"/>
    </row>
    <row r="268" spans="1:6" x14ac:dyDescent="0.75">
      <c r="A268" s="1"/>
      <c r="B268" s="1"/>
      <c r="C268" s="1"/>
      <c r="D268" s="1"/>
      <c r="E268" s="1"/>
      <c r="F268" s="1"/>
    </row>
    <row r="269" spans="1:6" x14ac:dyDescent="0.75">
      <c r="A269" s="1"/>
      <c r="B269" s="1"/>
      <c r="C269" s="1"/>
      <c r="D269" s="1"/>
      <c r="E269" s="1"/>
      <c r="F269" s="1"/>
    </row>
    <row r="270" spans="1:6" x14ac:dyDescent="0.75">
      <c r="A270" s="1"/>
      <c r="B270" s="1"/>
      <c r="C270" s="1"/>
      <c r="D270" s="1"/>
      <c r="E270" s="1"/>
      <c r="F270" s="1"/>
    </row>
    <row r="271" spans="1:6" x14ac:dyDescent="0.75">
      <c r="A271" s="1"/>
      <c r="B271" s="1"/>
      <c r="C271" s="1"/>
      <c r="D271" s="1"/>
      <c r="E271" s="1"/>
      <c r="F271" s="1"/>
    </row>
    <row r="272" spans="1:6" x14ac:dyDescent="0.75">
      <c r="A272" s="1"/>
      <c r="B272" s="1"/>
      <c r="C272" s="1"/>
      <c r="D272" s="1"/>
      <c r="E272" s="1"/>
      <c r="F272" s="1"/>
    </row>
    <row r="273" spans="1:6" x14ac:dyDescent="0.75">
      <c r="A273" s="1"/>
      <c r="B273" s="1"/>
      <c r="C273" s="1"/>
      <c r="D273" s="1"/>
      <c r="E273" s="1"/>
      <c r="F273" s="1"/>
    </row>
    <row r="274" spans="1:6" x14ac:dyDescent="0.75">
      <c r="A274" s="1"/>
      <c r="B274" s="1"/>
      <c r="C274" s="1"/>
      <c r="D274" s="1"/>
      <c r="E274" s="1"/>
      <c r="F274" s="1"/>
    </row>
    <row r="275" spans="1:6" x14ac:dyDescent="0.75">
      <c r="A275" s="1"/>
      <c r="B275" s="1"/>
      <c r="C275" s="1"/>
      <c r="D275" s="1"/>
      <c r="E275" s="1"/>
      <c r="F275" s="1"/>
    </row>
    <row r="276" spans="1:6" x14ac:dyDescent="0.75">
      <c r="A276" s="1"/>
      <c r="B276" s="1"/>
      <c r="C276" s="1"/>
      <c r="D276" s="1"/>
      <c r="E276" s="1"/>
      <c r="F276" s="1"/>
    </row>
    <row r="277" spans="1:6" x14ac:dyDescent="0.75">
      <c r="A277" s="1"/>
      <c r="B277" s="1"/>
      <c r="C277" s="1"/>
      <c r="D277" s="1"/>
      <c r="E277" s="1"/>
      <c r="F277" s="1"/>
    </row>
    <row r="278" spans="1:6" x14ac:dyDescent="0.75">
      <c r="A278" s="1"/>
      <c r="B278" s="1"/>
      <c r="C278" s="1"/>
      <c r="D278" s="1"/>
      <c r="E278" s="1"/>
      <c r="F278" s="1"/>
    </row>
    <row r="279" spans="1:6" x14ac:dyDescent="0.75">
      <c r="A279" s="1"/>
      <c r="B279" s="1"/>
      <c r="C279" s="1"/>
      <c r="D279" s="1"/>
      <c r="E279" s="1"/>
      <c r="F279" s="1"/>
    </row>
    <row r="280" spans="1:6" x14ac:dyDescent="0.75">
      <c r="A280" s="1"/>
      <c r="B280" s="1"/>
      <c r="C280" s="1"/>
      <c r="D280" s="1"/>
      <c r="E280" s="1"/>
      <c r="F280" s="1"/>
    </row>
    <row r="281" spans="1:6" x14ac:dyDescent="0.75">
      <c r="A281" s="1"/>
      <c r="B281" s="1"/>
      <c r="C281" s="1"/>
      <c r="D281" s="1"/>
      <c r="E281" s="1"/>
      <c r="F281" s="1"/>
    </row>
    <row r="282" spans="1:6" x14ac:dyDescent="0.75">
      <c r="A282" s="1"/>
      <c r="B282" s="1"/>
      <c r="C282" s="1"/>
      <c r="D282" s="1"/>
      <c r="E282" s="1"/>
      <c r="F282" s="1"/>
    </row>
    <row r="283" spans="1:6" x14ac:dyDescent="0.75">
      <c r="A283" s="1"/>
      <c r="B283" s="1"/>
      <c r="C283" s="1"/>
      <c r="D283" s="1"/>
      <c r="E283" s="1"/>
      <c r="F283" s="1"/>
    </row>
    <row r="284" spans="1:6" x14ac:dyDescent="0.75">
      <c r="A284" s="1"/>
      <c r="B284" s="1"/>
      <c r="C284" s="1"/>
      <c r="D284" s="1"/>
      <c r="E284" s="1"/>
      <c r="F284" s="1"/>
    </row>
    <row r="285" spans="1:6" x14ac:dyDescent="0.75">
      <c r="A285" s="1"/>
      <c r="B285" s="1"/>
      <c r="C285" s="1"/>
      <c r="D285" s="1"/>
      <c r="E285" s="1"/>
      <c r="F285" s="1"/>
    </row>
    <row r="286" spans="1:6" x14ac:dyDescent="0.75">
      <c r="A286" s="1"/>
      <c r="B286" s="1"/>
      <c r="C286" s="1"/>
      <c r="D286" s="1"/>
      <c r="E286" s="1"/>
      <c r="F286" s="1"/>
    </row>
    <row r="287" spans="1:6" x14ac:dyDescent="0.75">
      <c r="A287" s="1"/>
      <c r="B287" s="1"/>
      <c r="C287" s="1"/>
      <c r="D287" s="1"/>
      <c r="E287" s="1"/>
      <c r="F287" s="1"/>
    </row>
    <row r="288" spans="1:6" x14ac:dyDescent="0.75">
      <c r="A288" s="1"/>
      <c r="B288" s="1"/>
      <c r="C288" s="1"/>
      <c r="D288" s="1"/>
      <c r="E288" s="1"/>
      <c r="F288" s="1"/>
    </row>
    <row r="289" spans="1:6" x14ac:dyDescent="0.75">
      <c r="A289" s="1"/>
      <c r="B289" s="1"/>
      <c r="C289" s="1"/>
      <c r="D289" s="1"/>
      <c r="E289" s="1"/>
      <c r="F289" s="1"/>
    </row>
    <row r="290" spans="1:6" x14ac:dyDescent="0.75">
      <c r="A290" s="1"/>
      <c r="B290" s="1"/>
      <c r="C290" s="1"/>
      <c r="D290" s="1"/>
      <c r="E290" s="1"/>
      <c r="F290" s="1"/>
    </row>
    <row r="291" spans="1:6" x14ac:dyDescent="0.75">
      <c r="A291" s="1"/>
      <c r="B291" s="1"/>
      <c r="C291" s="1"/>
      <c r="D291" s="1"/>
      <c r="E291" s="1"/>
      <c r="F291" s="1"/>
    </row>
    <row r="292" spans="1:6" x14ac:dyDescent="0.75">
      <c r="A292" s="1"/>
      <c r="B292" s="1"/>
      <c r="C292" s="1"/>
      <c r="D292" s="1"/>
      <c r="E292" s="1"/>
      <c r="F292" s="1"/>
    </row>
    <row r="293" spans="1:6" x14ac:dyDescent="0.75">
      <c r="A293" s="1"/>
      <c r="B293" s="1"/>
      <c r="C293" s="1"/>
      <c r="D293" s="1"/>
      <c r="E293" s="1"/>
      <c r="F293" s="1"/>
    </row>
    <row r="294" spans="1:6" x14ac:dyDescent="0.75">
      <c r="A294" s="1"/>
      <c r="B294" s="1"/>
      <c r="C294" s="1"/>
      <c r="D294" s="1"/>
      <c r="E294" s="1"/>
      <c r="F294" s="1"/>
    </row>
    <row r="295" spans="1:6" x14ac:dyDescent="0.75">
      <c r="A295" s="1"/>
      <c r="B295" s="1"/>
      <c r="C295" s="1"/>
      <c r="D295" s="1"/>
      <c r="E295" s="1"/>
      <c r="F295" s="1"/>
    </row>
    <row r="296" spans="1:6" x14ac:dyDescent="0.75">
      <c r="A296" s="1"/>
      <c r="B296" s="1"/>
      <c r="C296" s="1"/>
      <c r="D296" s="1"/>
      <c r="E296" s="1"/>
      <c r="F296" s="1"/>
    </row>
    <row r="297" spans="1:6" x14ac:dyDescent="0.75">
      <c r="A297" s="1"/>
      <c r="B297" s="1"/>
      <c r="C297" s="1"/>
      <c r="D297" s="1"/>
      <c r="E297" s="1"/>
      <c r="F297" s="1"/>
    </row>
    <row r="298" spans="1:6" x14ac:dyDescent="0.75">
      <c r="A298" s="1"/>
      <c r="B298" s="1"/>
      <c r="C298" s="1"/>
      <c r="D298" s="1"/>
      <c r="E298" s="1"/>
      <c r="F298" s="1"/>
    </row>
    <row r="299" spans="1:6" x14ac:dyDescent="0.75">
      <c r="A299" s="1"/>
      <c r="B299" s="1"/>
      <c r="C299" s="1"/>
      <c r="D299" s="1"/>
      <c r="E299" s="1"/>
      <c r="F299" s="1"/>
    </row>
    <row r="300" spans="1:6" x14ac:dyDescent="0.75">
      <c r="A300" s="1"/>
      <c r="B300" s="1"/>
      <c r="C300" s="1"/>
      <c r="D300" s="1"/>
      <c r="E300" s="1"/>
      <c r="F300" s="1"/>
    </row>
    <row r="301" spans="1:6" x14ac:dyDescent="0.75">
      <c r="A301" s="1"/>
      <c r="B301" s="1"/>
      <c r="C301" s="1"/>
      <c r="D301" s="1"/>
      <c r="E301" s="1"/>
      <c r="F301" s="1"/>
    </row>
    <row r="302" spans="1:6" x14ac:dyDescent="0.75">
      <c r="A302" s="1"/>
      <c r="B302" s="1"/>
      <c r="C302" s="1"/>
      <c r="D302" s="1"/>
      <c r="E302" s="1"/>
      <c r="F302" s="1"/>
    </row>
    <row r="303" spans="1:6" x14ac:dyDescent="0.75">
      <c r="A303" s="1"/>
      <c r="B303" s="1"/>
      <c r="C303" s="1"/>
      <c r="D303" s="1"/>
      <c r="E303" s="1"/>
      <c r="F303" s="1"/>
    </row>
    <row r="304" spans="1:6" x14ac:dyDescent="0.75">
      <c r="A304" s="1"/>
      <c r="B304" s="1"/>
      <c r="C304" s="1"/>
      <c r="D304" s="1"/>
      <c r="E304" s="1"/>
      <c r="F304" s="1"/>
    </row>
    <row r="305" spans="1:6" x14ac:dyDescent="0.75">
      <c r="A305" s="1"/>
      <c r="B305" s="1"/>
      <c r="C305" s="1"/>
      <c r="D305" s="1"/>
      <c r="E305" s="1"/>
      <c r="F305" s="1"/>
    </row>
    <row r="306" spans="1:6" x14ac:dyDescent="0.75">
      <c r="A306" s="1"/>
      <c r="B306" s="1"/>
      <c r="C306" s="1"/>
      <c r="D306" s="1"/>
      <c r="E306" s="1"/>
      <c r="F306" s="1"/>
    </row>
    <row r="307" spans="1:6" x14ac:dyDescent="0.75">
      <c r="A307" s="1"/>
      <c r="B307" s="1"/>
      <c r="C307" s="1"/>
      <c r="D307" s="1"/>
      <c r="E307" s="1"/>
      <c r="F307" s="1"/>
    </row>
    <row r="308" spans="1:6" x14ac:dyDescent="0.75">
      <c r="A308" s="1"/>
      <c r="B308" s="1"/>
      <c r="C308" s="1"/>
      <c r="D308" s="1"/>
      <c r="E308" s="1"/>
      <c r="F308" s="1"/>
    </row>
    <row r="309" spans="1:6" x14ac:dyDescent="0.75">
      <c r="A309" s="1"/>
      <c r="B309" s="1"/>
      <c r="C309" s="1"/>
      <c r="D309" s="1"/>
      <c r="E309" s="1"/>
      <c r="F309" s="1"/>
    </row>
    <row r="310" spans="1:6" x14ac:dyDescent="0.75">
      <c r="A310" s="1"/>
      <c r="B310" s="1"/>
      <c r="C310" s="1"/>
      <c r="D310" s="1"/>
      <c r="E310" s="1"/>
      <c r="F310" s="1"/>
    </row>
    <row r="311" spans="1:6" x14ac:dyDescent="0.75">
      <c r="A311" s="1"/>
      <c r="B311" s="1"/>
      <c r="C311" s="1"/>
      <c r="D311" s="1"/>
      <c r="E311" s="1"/>
      <c r="F311" s="1"/>
    </row>
    <row r="312" spans="1:6" x14ac:dyDescent="0.75">
      <c r="A312" s="1"/>
      <c r="B312" s="1"/>
      <c r="C312" s="1"/>
      <c r="D312" s="1"/>
      <c r="E312" s="1"/>
      <c r="F312" s="1"/>
    </row>
    <row r="313" spans="1:6" x14ac:dyDescent="0.75">
      <c r="A313" s="1"/>
      <c r="B313" s="1"/>
      <c r="C313" s="1"/>
      <c r="D313" s="1"/>
      <c r="E313" s="1"/>
      <c r="F313" s="1"/>
    </row>
    <row r="314" spans="1:6" x14ac:dyDescent="0.75">
      <c r="A314" s="1"/>
      <c r="B314" s="1"/>
      <c r="C314" s="1"/>
      <c r="D314" s="1"/>
      <c r="E314" s="1"/>
      <c r="F314" s="1"/>
    </row>
    <row r="315" spans="1:6" x14ac:dyDescent="0.75">
      <c r="A315" s="1"/>
      <c r="B315" s="1"/>
      <c r="C315" s="1"/>
      <c r="D315" s="1"/>
      <c r="E315" s="1"/>
      <c r="F315" s="1"/>
    </row>
    <row r="316" spans="1:6" x14ac:dyDescent="0.75">
      <c r="A316" s="1"/>
      <c r="B316" s="1"/>
      <c r="C316" s="1"/>
      <c r="D316" s="1"/>
      <c r="E316" s="1"/>
      <c r="F316" s="1"/>
    </row>
    <row r="317" spans="1:6" x14ac:dyDescent="0.75">
      <c r="A317" s="1"/>
      <c r="B317" s="1"/>
      <c r="C317" s="1"/>
      <c r="D317" s="1"/>
      <c r="E317" s="1"/>
      <c r="F317" s="1"/>
    </row>
    <row r="318" spans="1:6" x14ac:dyDescent="0.75">
      <c r="A318" s="1"/>
      <c r="B318" s="1"/>
      <c r="C318" s="1"/>
      <c r="D318" s="1"/>
      <c r="E318" s="1"/>
      <c r="F318" s="1"/>
    </row>
    <row r="319" spans="1:6" x14ac:dyDescent="0.75">
      <c r="A319" s="1"/>
      <c r="B319" s="1"/>
      <c r="C319" s="1"/>
      <c r="D319" s="1"/>
      <c r="E319" s="1"/>
      <c r="F319" s="1"/>
    </row>
    <row r="320" spans="1:6" x14ac:dyDescent="0.75">
      <c r="A320" s="1"/>
      <c r="B320" s="1"/>
      <c r="C320" s="1"/>
      <c r="D320" s="1"/>
      <c r="E320" s="1"/>
      <c r="F320" s="1"/>
    </row>
    <row r="321" spans="1:6" x14ac:dyDescent="0.75">
      <c r="A321" s="1"/>
      <c r="B321" s="1"/>
      <c r="C321" s="1"/>
      <c r="D321" s="1"/>
      <c r="E321" s="1"/>
      <c r="F321" s="1"/>
    </row>
    <row r="322" spans="1:6" x14ac:dyDescent="0.75">
      <c r="A322" s="1"/>
      <c r="B322" s="1"/>
      <c r="C322" s="1"/>
      <c r="D322" s="1"/>
      <c r="E322" s="1"/>
      <c r="F322" s="1"/>
    </row>
    <row r="323" spans="1:6" x14ac:dyDescent="0.75">
      <c r="A323" s="1"/>
      <c r="B323" s="1"/>
      <c r="C323" s="1"/>
      <c r="D323" s="1"/>
      <c r="E323" s="1"/>
      <c r="F323" s="1"/>
    </row>
    <row r="324" spans="1:6" x14ac:dyDescent="0.75">
      <c r="A324" s="1"/>
      <c r="B324" s="1"/>
      <c r="C324" s="1"/>
      <c r="D324" s="1"/>
      <c r="E324" s="1"/>
      <c r="F324" s="1"/>
    </row>
    <row r="325" spans="1:6" x14ac:dyDescent="0.75">
      <c r="A325" s="1"/>
      <c r="B325" s="1"/>
      <c r="C325" s="1"/>
      <c r="D325" s="1"/>
      <c r="E325" s="1"/>
      <c r="F325" s="1"/>
    </row>
    <row r="326" spans="1:6" x14ac:dyDescent="0.75">
      <c r="A326" s="1"/>
      <c r="B326" s="1"/>
      <c r="C326" s="1"/>
      <c r="D326" s="1"/>
      <c r="E326" s="1"/>
      <c r="F326" s="1"/>
    </row>
    <row r="327" spans="1:6" x14ac:dyDescent="0.75">
      <c r="A327" s="1"/>
      <c r="B327" s="1"/>
      <c r="C327" s="1"/>
      <c r="D327" s="1"/>
      <c r="E327" s="1"/>
      <c r="F327" s="1"/>
    </row>
    <row r="328" spans="1:6" x14ac:dyDescent="0.75">
      <c r="A328" s="1"/>
      <c r="B328" s="1"/>
      <c r="C328" s="1"/>
      <c r="D328" s="1"/>
      <c r="E328" s="1"/>
      <c r="F328" s="1"/>
    </row>
    <row r="329" spans="1:6" x14ac:dyDescent="0.75">
      <c r="A329" s="1"/>
      <c r="B329" s="1"/>
      <c r="C329" s="1"/>
      <c r="D329" s="1"/>
      <c r="E329" s="1"/>
      <c r="F329" s="1"/>
    </row>
    <row r="330" spans="1:6" x14ac:dyDescent="0.75">
      <c r="A330" s="1"/>
      <c r="B330" s="1"/>
      <c r="C330" s="1"/>
      <c r="D330" s="1"/>
      <c r="E330" s="1"/>
      <c r="F330" s="1"/>
    </row>
    <row r="331" spans="1:6" x14ac:dyDescent="0.75">
      <c r="A331" s="1"/>
      <c r="B331" s="1"/>
      <c r="C331" s="1"/>
      <c r="D331" s="1"/>
      <c r="E331" s="1"/>
      <c r="F331" s="1"/>
    </row>
    <row r="332" spans="1:6" x14ac:dyDescent="0.75">
      <c r="A332" s="1"/>
      <c r="B332" s="1"/>
      <c r="C332" s="1"/>
      <c r="D332" s="1"/>
      <c r="E332" s="1"/>
      <c r="F332" s="1"/>
    </row>
    <row r="333" spans="1:6" x14ac:dyDescent="0.75">
      <c r="A333" s="1"/>
      <c r="B333" s="1"/>
      <c r="C333" s="1"/>
      <c r="D333" s="1"/>
      <c r="E333" s="1"/>
      <c r="F333" s="1"/>
    </row>
    <row r="334" spans="1:6" x14ac:dyDescent="0.75">
      <c r="A334" s="1"/>
      <c r="B334" s="1"/>
      <c r="C334" s="1"/>
      <c r="D334" s="1"/>
      <c r="E334" s="1"/>
      <c r="F334" s="1"/>
    </row>
    <row r="335" spans="1:6" x14ac:dyDescent="0.75">
      <c r="A335" s="1"/>
      <c r="B335" s="1"/>
      <c r="C335" s="1"/>
      <c r="D335" s="1"/>
      <c r="E335" s="1"/>
      <c r="F335" s="1"/>
    </row>
    <row r="336" spans="1:6" x14ac:dyDescent="0.75">
      <c r="A336" s="1"/>
      <c r="B336" s="1"/>
      <c r="C336" s="1"/>
      <c r="D336" s="1"/>
      <c r="E336" s="1"/>
      <c r="F336" s="1"/>
    </row>
    <row r="337" spans="1:6" x14ac:dyDescent="0.75">
      <c r="A337" s="1"/>
      <c r="B337" s="1"/>
      <c r="C337" s="1"/>
      <c r="D337" s="1"/>
      <c r="E337" s="1"/>
      <c r="F337" s="1"/>
    </row>
    <row r="338" spans="1:6" x14ac:dyDescent="0.75">
      <c r="A338" s="1"/>
      <c r="B338" s="1"/>
      <c r="C338" s="1"/>
      <c r="D338" s="1"/>
      <c r="E338" s="1"/>
      <c r="F338" s="1"/>
    </row>
    <row r="339" spans="1:6" x14ac:dyDescent="0.75">
      <c r="A339" s="1"/>
      <c r="B339" s="1"/>
      <c r="C339" s="1"/>
      <c r="D339" s="1"/>
      <c r="E339" s="1"/>
      <c r="F339" s="1"/>
    </row>
    <row r="340" spans="1:6" x14ac:dyDescent="0.75">
      <c r="A340" s="1"/>
      <c r="B340" s="1"/>
      <c r="C340" s="1"/>
      <c r="D340" s="1"/>
      <c r="E340" s="1"/>
      <c r="F340" s="1"/>
    </row>
    <row r="341" spans="1:6" x14ac:dyDescent="0.75">
      <c r="A341" s="1"/>
      <c r="B341" s="1"/>
      <c r="C341" s="1"/>
      <c r="D341" s="1"/>
      <c r="E341" s="1"/>
      <c r="F341" s="1"/>
    </row>
    <row r="342" spans="1:6" x14ac:dyDescent="0.75">
      <c r="A342" s="1"/>
      <c r="B342" s="1"/>
      <c r="C342" s="1"/>
      <c r="D342" s="1"/>
      <c r="E342" s="1"/>
      <c r="F342" s="1"/>
    </row>
    <row r="343" spans="1:6" x14ac:dyDescent="0.75">
      <c r="A343" s="1"/>
      <c r="B343" s="1"/>
      <c r="C343" s="1"/>
      <c r="D343" s="1"/>
      <c r="E343" s="1"/>
      <c r="F343" s="1"/>
    </row>
    <row r="344" spans="1:6" x14ac:dyDescent="0.75">
      <c r="A344" s="1"/>
      <c r="B344" s="1"/>
      <c r="C344" s="1"/>
      <c r="D344" s="1"/>
      <c r="E344" s="1"/>
      <c r="F344" s="1"/>
    </row>
    <row r="345" spans="1:6" x14ac:dyDescent="0.75">
      <c r="A345" s="1"/>
      <c r="B345" s="1"/>
      <c r="C345" s="1"/>
      <c r="D345" s="1"/>
      <c r="E345" s="1"/>
      <c r="F345" s="1"/>
    </row>
    <row r="346" spans="1:6" x14ac:dyDescent="0.75">
      <c r="A346" s="1"/>
      <c r="B346" s="1"/>
      <c r="C346" s="1"/>
      <c r="D346" s="1"/>
      <c r="E346" s="1"/>
      <c r="F346" s="1"/>
    </row>
    <row r="347" spans="1:6" x14ac:dyDescent="0.75">
      <c r="A347" s="1"/>
      <c r="B347" s="1"/>
      <c r="C347" s="1"/>
      <c r="D347" s="1"/>
      <c r="E347" s="1"/>
      <c r="F347" s="1"/>
    </row>
    <row r="348" spans="1:6" x14ac:dyDescent="0.75">
      <c r="A348" s="1"/>
      <c r="B348" s="1"/>
      <c r="C348" s="1"/>
      <c r="D348" s="1"/>
      <c r="E348" s="1"/>
      <c r="F348" s="1"/>
    </row>
    <row r="349" spans="1:6" x14ac:dyDescent="0.75">
      <c r="A349" s="1"/>
      <c r="B349" s="1"/>
      <c r="C349" s="1"/>
      <c r="D349" s="1"/>
      <c r="E349" s="1"/>
      <c r="F349" s="1"/>
    </row>
    <row r="350" spans="1:6" x14ac:dyDescent="0.75">
      <c r="A350" s="1"/>
      <c r="B350" s="1"/>
      <c r="C350" s="1"/>
      <c r="D350" s="1"/>
      <c r="E350" s="1"/>
      <c r="F350" s="1"/>
    </row>
    <row r="351" spans="1:6" x14ac:dyDescent="0.75">
      <c r="A351" s="1"/>
      <c r="B351" s="1"/>
      <c r="C351" s="1"/>
      <c r="D351" s="1"/>
      <c r="E351" s="1"/>
      <c r="F351" s="1"/>
    </row>
    <row r="352" spans="1:6" x14ac:dyDescent="0.75">
      <c r="A352" s="1"/>
      <c r="B352" s="1"/>
      <c r="C352" s="1"/>
      <c r="D352" s="1"/>
      <c r="E352" s="1"/>
      <c r="F352" s="1"/>
    </row>
    <row r="353" spans="1:6" x14ac:dyDescent="0.75">
      <c r="A353" s="1"/>
      <c r="B353" s="1"/>
      <c r="C353" s="1"/>
      <c r="D353" s="1"/>
      <c r="E353" s="1"/>
      <c r="F353" s="1"/>
    </row>
    <row r="354" spans="1:6" x14ac:dyDescent="0.75">
      <c r="A354" s="1"/>
      <c r="B354" s="1"/>
      <c r="C354" s="1"/>
      <c r="D354" s="1"/>
      <c r="E354" s="1"/>
      <c r="F354" s="1"/>
    </row>
    <row r="355" spans="1:6" x14ac:dyDescent="0.75">
      <c r="A355" s="1"/>
      <c r="B355" s="1"/>
      <c r="C355" s="1"/>
      <c r="D355" s="1"/>
      <c r="E355" s="1"/>
      <c r="F355" s="1"/>
    </row>
    <row r="356" spans="1:6" x14ac:dyDescent="0.75">
      <c r="A356" s="1"/>
      <c r="B356" s="1"/>
      <c r="C356" s="1"/>
      <c r="D356" s="1"/>
      <c r="E356" s="1"/>
      <c r="F356" s="1"/>
    </row>
    <row r="357" spans="1:6" x14ac:dyDescent="0.75">
      <c r="A357" s="1"/>
      <c r="B357" s="1"/>
      <c r="C357" s="1"/>
      <c r="D357" s="1"/>
      <c r="E357" s="1"/>
      <c r="F357" s="1"/>
    </row>
    <row r="358" spans="1:6" x14ac:dyDescent="0.75">
      <c r="A358" s="1"/>
      <c r="B358" s="1"/>
      <c r="C358" s="1"/>
      <c r="D358" s="1"/>
      <c r="E358" s="1"/>
      <c r="F358" s="1"/>
    </row>
    <row r="359" spans="1:6" x14ac:dyDescent="0.75">
      <c r="A359" s="1"/>
      <c r="B359" s="1"/>
      <c r="C359" s="1"/>
      <c r="D359" s="1"/>
      <c r="E359" s="1"/>
      <c r="F359" s="1"/>
    </row>
    <row r="360" spans="1:6" x14ac:dyDescent="0.75">
      <c r="A360" s="1"/>
      <c r="B360" s="1"/>
      <c r="C360" s="1"/>
      <c r="D360" s="1"/>
      <c r="E360" s="1"/>
      <c r="F360" s="1"/>
    </row>
    <row r="361" spans="1:6" x14ac:dyDescent="0.75">
      <c r="A361" s="1"/>
      <c r="B361" s="1"/>
      <c r="C361" s="1"/>
      <c r="D361" s="1"/>
      <c r="E361" s="1"/>
      <c r="F361" s="1"/>
    </row>
    <row r="362" spans="1:6" x14ac:dyDescent="0.75">
      <c r="A362" s="1"/>
      <c r="B362" s="1"/>
      <c r="C362" s="1"/>
      <c r="D362" s="1"/>
      <c r="E362" s="1"/>
      <c r="F362" s="1"/>
    </row>
    <row r="363" spans="1:6" x14ac:dyDescent="0.75">
      <c r="A363" s="1"/>
      <c r="B363" s="1"/>
      <c r="C363" s="1"/>
      <c r="D363" s="1"/>
      <c r="E363" s="1"/>
      <c r="F363" s="1"/>
    </row>
    <row r="364" spans="1:6" x14ac:dyDescent="0.75">
      <c r="A364" s="1"/>
      <c r="B364" s="1"/>
      <c r="C364" s="1"/>
      <c r="D364" s="1"/>
      <c r="E364" s="1"/>
      <c r="F364" s="1"/>
    </row>
    <row r="365" spans="1:6" x14ac:dyDescent="0.75">
      <c r="A365" s="1"/>
      <c r="B365" s="1"/>
      <c r="C365" s="1"/>
      <c r="D365" s="1"/>
      <c r="E365" s="1"/>
      <c r="F365" s="1"/>
    </row>
    <row r="366" spans="1:6" x14ac:dyDescent="0.75">
      <c r="A366" s="1"/>
      <c r="B366" s="1"/>
      <c r="C366" s="1"/>
      <c r="D366" s="1"/>
      <c r="E366" s="1"/>
      <c r="F366" s="1"/>
    </row>
    <row r="367" spans="1:6" x14ac:dyDescent="0.75">
      <c r="A367" s="1"/>
      <c r="B367" s="1"/>
      <c r="C367" s="1"/>
      <c r="D367" s="1"/>
      <c r="E367" s="1"/>
      <c r="F367" s="1"/>
    </row>
    <row r="368" spans="1:6" x14ac:dyDescent="0.75">
      <c r="A368" s="1"/>
      <c r="B368" s="1"/>
      <c r="C368" s="1"/>
      <c r="D368" s="1"/>
      <c r="E368" s="1"/>
      <c r="F368" s="1"/>
    </row>
    <row r="369" spans="1:6" x14ac:dyDescent="0.75">
      <c r="A369" s="1"/>
      <c r="B369" s="1"/>
      <c r="C369" s="1"/>
      <c r="D369" s="1"/>
      <c r="E369" s="1"/>
      <c r="F369" s="1"/>
    </row>
    <row r="370" spans="1:6" x14ac:dyDescent="0.75">
      <c r="A370" s="1"/>
      <c r="B370" s="1"/>
      <c r="C370" s="1"/>
      <c r="D370" s="1"/>
      <c r="E370" s="1"/>
      <c r="F370" s="1"/>
    </row>
    <row r="371" spans="1:6" x14ac:dyDescent="0.75">
      <c r="A371" s="1"/>
      <c r="B371" s="1"/>
      <c r="C371" s="1"/>
      <c r="D371" s="1"/>
      <c r="E371" s="1"/>
      <c r="F371" s="1"/>
    </row>
    <row r="372" spans="1:6" x14ac:dyDescent="0.75">
      <c r="A372" s="1"/>
      <c r="B372" s="1"/>
      <c r="C372" s="1"/>
      <c r="D372" s="1"/>
      <c r="E372" s="1"/>
      <c r="F372" s="1"/>
    </row>
    <row r="373" spans="1:6" x14ac:dyDescent="0.75">
      <c r="A373" s="1"/>
      <c r="B373" s="1"/>
      <c r="C373" s="1"/>
      <c r="D373" s="1"/>
      <c r="E373" s="1"/>
      <c r="F373" s="1"/>
    </row>
    <row r="374" spans="1:6" x14ac:dyDescent="0.75">
      <c r="A374" s="1"/>
      <c r="B374" s="1"/>
      <c r="C374" s="1"/>
      <c r="D374" s="1"/>
      <c r="E374" s="1"/>
      <c r="F374" s="1"/>
    </row>
    <row r="375" spans="1:6" x14ac:dyDescent="0.75">
      <c r="A375" s="1"/>
      <c r="B375" s="1"/>
      <c r="C375" s="1"/>
      <c r="D375" s="1"/>
      <c r="E375" s="1"/>
      <c r="F375" s="1"/>
    </row>
    <row r="376" spans="1:6" x14ac:dyDescent="0.75">
      <c r="A376" s="1"/>
      <c r="B376" s="1"/>
      <c r="C376" s="1"/>
      <c r="D376" s="1"/>
      <c r="E376" s="1"/>
      <c r="F376" s="1"/>
    </row>
    <row r="377" spans="1:6" x14ac:dyDescent="0.75">
      <c r="A377" s="1"/>
      <c r="B377" s="1"/>
      <c r="C377" s="1"/>
      <c r="D377" s="1"/>
      <c r="E377" s="1"/>
      <c r="F377" s="1"/>
    </row>
    <row r="378" spans="1:6" x14ac:dyDescent="0.75">
      <c r="A378" s="1"/>
      <c r="B378" s="1"/>
      <c r="C378" s="1"/>
      <c r="D378" s="1"/>
      <c r="E378" s="1"/>
      <c r="F378" s="1"/>
    </row>
    <row r="379" spans="1:6" x14ac:dyDescent="0.75">
      <c r="A379" s="1"/>
      <c r="B379" s="1"/>
      <c r="C379" s="1"/>
      <c r="D379" s="1"/>
      <c r="E379" s="1"/>
      <c r="F379" s="1"/>
    </row>
    <row r="380" spans="1:6" x14ac:dyDescent="0.75">
      <c r="A380" s="1"/>
      <c r="B380" s="1"/>
      <c r="C380" s="1"/>
      <c r="D380" s="1"/>
      <c r="E380" s="1"/>
      <c r="F380" s="1"/>
    </row>
    <row r="381" spans="1:6" x14ac:dyDescent="0.75">
      <c r="A381" s="1"/>
      <c r="B381" s="1"/>
      <c r="C381" s="1"/>
      <c r="D381" s="1"/>
      <c r="E381" s="1"/>
      <c r="F381" s="1"/>
    </row>
    <row r="382" spans="1:6" x14ac:dyDescent="0.75">
      <c r="A382" s="1"/>
      <c r="B382" s="1"/>
      <c r="C382" s="1"/>
      <c r="D382" s="1"/>
      <c r="E382" s="1"/>
      <c r="F382" s="1"/>
    </row>
    <row r="383" spans="1:6" x14ac:dyDescent="0.75">
      <c r="A383" s="1"/>
      <c r="B383" s="1"/>
      <c r="C383" s="1"/>
      <c r="D383" s="1"/>
      <c r="E383" s="1"/>
      <c r="F383" s="1"/>
    </row>
    <row r="384" spans="1:6" x14ac:dyDescent="0.75">
      <c r="A384" s="1"/>
      <c r="B384" s="1"/>
      <c r="C384" s="1"/>
      <c r="D384" s="1"/>
      <c r="E384" s="1"/>
      <c r="F384" s="1"/>
    </row>
    <row r="385" spans="1:6" x14ac:dyDescent="0.75">
      <c r="A385" s="1"/>
      <c r="B385" s="1"/>
      <c r="C385" s="1"/>
      <c r="D385" s="1"/>
      <c r="E385" s="1"/>
      <c r="F385" s="1"/>
    </row>
    <row r="386" spans="1:6" x14ac:dyDescent="0.75">
      <c r="A386" s="1"/>
      <c r="B386" s="1"/>
      <c r="C386" s="1"/>
      <c r="D386" s="1"/>
      <c r="E386" s="1"/>
      <c r="F386" s="1"/>
    </row>
    <row r="387" spans="1:6" x14ac:dyDescent="0.75">
      <c r="A387" s="1"/>
      <c r="B387" s="1"/>
      <c r="C387" s="1"/>
      <c r="D387" s="1"/>
      <c r="E387" s="1"/>
      <c r="F387" s="1"/>
    </row>
    <row r="388" spans="1:6" x14ac:dyDescent="0.75">
      <c r="A388" s="1"/>
      <c r="B388" s="1"/>
      <c r="C388" s="1"/>
      <c r="D388" s="1"/>
      <c r="E388" s="1"/>
      <c r="F388" s="1"/>
    </row>
    <row r="389" spans="1:6" x14ac:dyDescent="0.75">
      <c r="A389" s="1"/>
      <c r="B389" s="1"/>
      <c r="C389" s="1"/>
      <c r="D389" s="1"/>
      <c r="E389" s="1"/>
      <c r="F389" s="1"/>
    </row>
    <row r="390" spans="1:6" x14ac:dyDescent="0.75">
      <c r="A390" s="1"/>
      <c r="B390" s="1"/>
      <c r="C390" s="1"/>
      <c r="D390" s="1"/>
      <c r="E390" s="1"/>
      <c r="F390" s="1"/>
    </row>
    <row r="391" spans="1:6" x14ac:dyDescent="0.75">
      <c r="A391" s="1"/>
      <c r="B391" s="1"/>
      <c r="C391" s="1"/>
      <c r="D391" s="1"/>
      <c r="E391" s="1"/>
      <c r="F391" s="1"/>
    </row>
    <row r="392" spans="1:6" x14ac:dyDescent="0.75">
      <c r="A392" s="1"/>
      <c r="B392" s="1"/>
      <c r="C392" s="1"/>
      <c r="D392" s="1"/>
      <c r="E392" s="1"/>
      <c r="F392" s="1"/>
    </row>
    <row r="393" spans="1:6" x14ac:dyDescent="0.75">
      <c r="A393" s="1"/>
      <c r="B393" s="1"/>
      <c r="C393" s="1"/>
      <c r="D393" s="1"/>
      <c r="E393" s="1"/>
      <c r="F393" s="1"/>
    </row>
    <row r="394" spans="1:6" x14ac:dyDescent="0.75">
      <c r="A394" s="1"/>
      <c r="B394" s="1"/>
      <c r="C394" s="1"/>
      <c r="D394" s="1"/>
      <c r="E394" s="1"/>
      <c r="F394" s="1"/>
    </row>
    <row r="395" spans="1:6" x14ac:dyDescent="0.75">
      <c r="A395" s="1"/>
      <c r="B395" s="1"/>
      <c r="C395" s="1"/>
      <c r="D395" s="1"/>
      <c r="E395" s="1"/>
      <c r="F395" s="1"/>
    </row>
    <row r="396" spans="1:6" x14ac:dyDescent="0.75">
      <c r="A396" s="1"/>
      <c r="B396" s="1"/>
      <c r="C396" s="1"/>
      <c r="D396" s="1"/>
      <c r="E396" s="1"/>
      <c r="F396" s="1"/>
    </row>
    <row r="397" spans="1:6" x14ac:dyDescent="0.75">
      <c r="A397" s="1"/>
      <c r="B397" s="1"/>
      <c r="C397" s="1"/>
      <c r="D397" s="1"/>
      <c r="E397" s="1"/>
      <c r="F397" s="1"/>
    </row>
    <row r="398" spans="1:6" x14ac:dyDescent="0.75">
      <c r="A398" s="1"/>
      <c r="B398" s="1"/>
      <c r="C398" s="1"/>
      <c r="D398" s="1"/>
      <c r="E398" s="1"/>
      <c r="F398" s="1"/>
    </row>
    <row r="399" spans="1:6" x14ac:dyDescent="0.75">
      <c r="A399" s="1"/>
      <c r="B399" s="1"/>
      <c r="C399" s="1"/>
      <c r="D399" s="1"/>
      <c r="E399" s="1"/>
      <c r="F399" s="1"/>
    </row>
    <row r="400" spans="1:6" x14ac:dyDescent="0.75">
      <c r="A400" s="1"/>
      <c r="B400" s="1"/>
      <c r="C400" s="1"/>
      <c r="D400" s="1"/>
      <c r="E400" s="1"/>
      <c r="F400" s="1"/>
    </row>
    <row r="401" spans="1:6" x14ac:dyDescent="0.75">
      <c r="A401" s="1"/>
      <c r="B401" s="1"/>
      <c r="C401" s="1"/>
      <c r="D401" s="1"/>
      <c r="E401" s="1"/>
      <c r="F401" s="1"/>
    </row>
    <row r="402" spans="1:6" x14ac:dyDescent="0.75">
      <c r="A402" s="1"/>
      <c r="B402" s="1"/>
      <c r="C402" s="1"/>
      <c r="D402" s="1"/>
      <c r="E402" s="1"/>
      <c r="F402" s="1"/>
    </row>
    <row r="403" spans="1:6" x14ac:dyDescent="0.75">
      <c r="A403" s="1"/>
      <c r="B403" s="1"/>
      <c r="C403" s="1"/>
      <c r="D403" s="1"/>
      <c r="E403" s="1"/>
      <c r="F403" s="1"/>
    </row>
    <row r="404" spans="1:6" x14ac:dyDescent="0.75">
      <c r="A404" s="1"/>
      <c r="B404" s="1"/>
      <c r="C404" s="1"/>
      <c r="D404" s="1"/>
      <c r="E404" s="1"/>
      <c r="F404" s="1"/>
    </row>
    <row r="405" spans="1:6" x14ac:dyDescent="0.75">
      <c r="A405" s="1"/>
      <c r="B405" s="1"/>
      <c r="C405" s="1"/>
      <c r="D405" s="1"/>
      <c r="E405" s="1"/>
      <c r="F405" s="1"/>
    </row>
    <row r="406" spans="1:6" x14ac:dyDescent="0.75">
      <c r="A406" s="1"/>
      <c r="B406" s="1"/>
      <c r="C406" s="1"/>
      <c r="D406" s="1"/>
      <c r="E406" s="1"/>
      <c r="F406" s="1"/>
    </row>
    <row r="407" spans="1:6" x14ac:dyDescent="0.75">
      <c r="A407" s="1"/>
      <c r="B407" s="1"/>
      <c r="C407" s="1"/>
      <c r="D407" s="1"/>
      <c r="E407" s="1"/>
      <c r="F407" s="1"/>
    </row>
    <row r="408" spans="1:6" x14ac:dyDescent="0.75">
      <c r="A408" s="1"/>
      <c r="B408" s="1"/>
      <c r="C408" s="1"/>
      <c r="D408" s="1"/>
      <c r="E408" s="1"/>
      <c r="F408" s="1"/>
    </row>
    <row r="409" spans="1:6" x14ac:dyDescent="0.75">
      <c r="A409" s="1"/>
      <c r="B409" s="1"/>
      <c r="C409" s="1"/>
      <c r="D409" s="1"/>
      <c r="E409" s="1"/>
      <c r="F409" s="1"/>
    </row>
    <row r="410" spans="1:6" x14ac:dyDescent="0.75">
      <c r="A410" s="1"/>
      <c r="B410" s="1"/>
      <c r="C410" s="1"/>
      <c r="D410" s="1"/>
      <c r="E410" s="1"/>
      <c r="F410" s="1"/>
    </row>
    <row r="411" spans="1:6" x14ac:dyDescent="0.75">
      <c r="A411" s="1"/>
      <c r="B411" s="1"/>
      <c r="C411" s="1"/>
      <c r="D411" s="1"/>
      <c r="E411" s="1"/>
      <c r="F411" s="1"/>
    </row>
    <row r="412" spans="1:6" x14ac:dyDescent="0.75">
      <c r="A412" s="1"/>
      <c r="B412" s="1"/>
      <c r="C412" s="1"/>
      <c r="D412" s="1"/>
      <c r="E412" s="1"/>
      <c r="F412" s="1"/>
    </row>
    <row r="413" spans="1:6" x14ac:dyDescent="0.75">
      <c r="A413" s="1"/>
      <c r="B413" s="1"/>
      <c r="C413" s="1"/>
      <c r="D413" s="1"/>
      <c r="E413" s="1"/>
      <c r="F413" s="1"/>
    </row>
    <row r="414" spans="1:6" x14ac:dyDescent="0.75">
      <c r="A414" s="1"/>
      <c r="B414" s="1"/>
      <c r="C414" s="1"/>
      <c r="D414" s="1"/>
      <c r="E414" s="1"/>
      <c r="F414" s="1"/>
    </row>
    <row r="415" spans="1:6" x14ac:dyDescent="0.75">
      <c r="A415" s="1"/>
      <c r="B415" s="1"/>
      <c r="C415" s="1"/>
      <c r="D415" s="1"/>
      <c r="E415" s="1"/>
      <c r="F415" s="1"/>
    </row>
    <row r="416" spans="1:6" x14ac:dyDescent="0.75">
      <c r="A416" s="1"/>
      <c r="B416" s="1"/>
      <c r="C416" s="1"/>
      <c r="D416" s="1"/>
      <c r="E416" s="1"/>
      <c r="F416" s="1"/>
    </row>
    <row r="417" spans="1:6" x14ac:dyDescent="0.75">
      <c r="A417" s="1"/>
      <c r="B417" s="1"/>
      <c r="C417" s="1"/>
      <c r="D417" s="1"/>
      <c r="E417" s="1"/>
      <c r="F417" s="1"/>
    </row>
    <row r="418" spans="1:6" x14ac:dyDescent="0.75">
      <c r="A418" s="1"/>
      <c r="B418" s="1"/>
      <c r="C418" s="1"/>
      <c r="D418" s="1"/>
      <c r="E418" s="1"/>
      <c r="F418" s="1"/>
    </row>
    <row r="419" spans="1:6" x14ac:dyDescent="0.75">
      <c r="A419" s="1"/>
      <c r="B419" s="1"/>
      <c r="C419" s="1"/>
      <c r="D419" s="1"/>
      <c r="E419" s="1"/>
      <c r="F419" s="1"/>
    </row>
    <row r="420" spans="1:6" x14ac:dyDescent="0.75">
      <c r="A420" s="1"/>
      <c r="B420" s="1"/>
      <c r="C420" s="1"/>
      <c r="D420" s="1"/>
      <c r="E420" s="1"/>
      <c r="F420" s="1"/>
    </row>
    <row r="421" spans="1:6" x14ac:dyDescent="0.75">
      <c r="A421" s="1"/>
      <c r="B421" s="1"/>
      <c r="C421" s="1"/>
      <c r="D421" s="1"/>
      <c r="E421" s="1"/>
      <c r="F421" s="1"/>
    </row>
    <row r="422" spans="1:6" x14ac:dyDescent="0.75">
      <c r="A422" s="1"/>
      <c r="B422" s="1"/>
      <c r="C422" s="1"/>
      <c r="D422" s="1"/>
      <c r="E422" s="1"/>
      <c r="F422" s="1"/>
    </row>
    <row r="423" spans="1:6" x14ac:dyDescent="0.75">
      <c r="A423" s="1"/>
      <c r="B423" s="1"/>
      <c r="C423" s="1"/>
      <c r="D423" s="1"/>
      <c r="E423" s="1"/>
      <c r="F423" s="1"/>
    </row>
    <row r="424" spans="1:6" x14ac:dyDescent="0.75">
      <c r="A424" s="1"/>
      <c r="B424" s="1"/>
      <c r="C424" s="1"/>
      <c r="D424" s="1"/>
      <c r="E424" s="1"/>
      <c r="F424" s="1"/>
    </row>
    <row r="425" spans="1:6" x14ac:dyDescent="0.75">
      <c r="A425" s="1"/>
      <c r="B425" s="1"/>
      <c r="C425" s="1"/>
      <c r="D425" s="1"/>
      <c r="E425" s="1"/>
      <c r="F425" s="1"/>
    </row>
    <row r="426" spans="1:6" x14ac:dyDescent="0.75">
      <c r="A426" s="1"/>
      <c r="B426" s="1"/>
      <c r="C426" s="1"/>
      <c r="D426" s="1"/>
      <c r="E426" s="1"/>
      <c r="F426" s="1"/>
    </row>
    <row r="427" spans="1:6" x14ac:dyDescent="0.75">
      <c r="A427" s="1"/>
      <c r="B427" s="1"/>
      <c r="C427" s="1"/>
      <c r="D427" s="1"/>
      <c r="E427" s="1"/>
      <c r="F427" s="1"/>
    </row>
    <row r="428" spans="1:6" x14ac:dyDescent="0.75">
      <c r="A428" s="1"/>
      <c r="B428" s="1"/>
      <c r="C428" s="1"/>
      <c r="D428" s="1"/>
      <c r="E428" s="1"/>
      <c r="F428" s="1"/>
    </row>
    <row r="429" spans="1:6" x14ac:dyDescent="0.75">
      <c r="A429" s="1"/>
      <c r="B429" s="1"/>
      <c r="C429" s="1"/>
      <c r="D429" s="1"/>
      <c r="E429" s="1"/>
      <c r="F429" s="1"/>
    </row>
    <row r="430" spans="1:6" x14ac:dyDescent="0.75">
      <c r="A430" s="1"/>
      <c r="B430" s="1"/>
      <c r="C430" s="1"/>
      <c r="D430" s="1"/>
      <c r="E430" s="1"/>
      <c r="F430" s="1"/>
    </row>
    <row r="431" spans="1:6" x14ac:dyDescent="0.75">
      <c r="A431" s="1"/>
      <c r="B431" s="1"/>
      <c r="C431" s="1"/>
      <c r="D431" s="1"/>
      <c r="E431" s="1"/>
      <c r="F431" s="1"/>
    </row>
    <row r="432" spans="1:6" x14ac:dyDescent="0.75">
      <c r="A432" s="1"/>
      <c r="B432" s="1"/>
      <c r="C432" s="1"/>
      <c r="D432" s="1"/>
      <c r="E432" s="1"/>
      <c r="F432" s="1"/>
    </row>
    <row r="433" spans="1:6" x14ac:dyDescent="0.75">
      <c r="A433" s="1"/>
      <c r="B433" s="1"/>
      <c r="C433" s="1"/>
      <c r="D433" s="1"/>
      <c r="E433" s="1"/>
      <c r="F433" s="1"/>
    </row>
    <row r="434" spans="1:6" x14ac:dyDescent="0.75">
      <c r="A434" s="1"/>
      <c r="B434" s="1"/>
      <c r="C434" s="1"/>
      <c r="D434" s="1"/>
      <c r="E434" s="1"/>
      <c r="F434" s="1"/>
    </row>
    <row r="435" spans="1:6" x14ac:dyDescent="0.75">
      <c r="A435" s="1"/>
      <c r="B435" s="1"/>
      <c r="C435" s="1"/>
      <c r="D435" s="1"/>
      <c r="E435" s="1"/>
      <c r="F435" s="1"/>
    </row>
    <row r="436" spans="1:6" x14ac:dyDescent="0.75">
      <c r="A436" s="1"/>
      <c r="B436" s="1"/>
      <c r="C436" s="1"/>
      <c r="D436" s="1"/>
      <c r="E436" s="1"/>
      <c r="F436" s="1"/>
    </row>
    <row r="437" spans="1:6" x14ac:dyDescent="0.75">
      <c r="A437" s="1"/>
      <c r="B437" s="1"/>
      <c r="C437" s="1"/>
      <c r="D437" s="1"/>
      <c r="E437" s="1"/>
      <c r="F437" s="1"/>
    </row>
    <row r="438" spans="1:6" x14ac:dyDescent="0.75">
      <c r="A438" s="1"/>
      <c r="B438" s="1"/>
      <c r="C438" s="1"/>
      <c r="D438" s="1"/>
      <c r="E438" s="1"/>
      <c r="F438" s="1"/>
    </row>
    <row r="439" spans="1:6" x14ac:dyDescent="0.75">
      <c r="A439" s="1"/>
      <c r="B439" s="1"/>
      <c r="C439" s="1"/>
      <c r="D439" s="1"/>
      <c r="E439" s="1"/>
      <c r="F439" s="1"/>
    </row>
    <row r="440" spans="1:6" x14ac:dyDescent="0.75">
      <c r="A440" s="1"/>
      <c r="B440" s="1"/>
      <c r="C440" s="1"/>
      <c r="D440" s="1"/>
      <c r="E440" s="1"/>
      <c r="F440" s="1"/>
    </row>
    <row r="441" spans="1:6" x14ac:dyDescent="0.75">
      <c r="A441" s="1"/>
      <c r="B441" s="1"/>
      <c r="C441" s="1"/>
      <c r="D441" s="1"/>
      <c r="E441" s="1"/>
      <c r="F441" s="1"/>
    </row>
    <row r="442" spans="1:6" x14ac:dyDescent="0.75">
      <c r="A442" s="1"/>
      <c r="B442" s="1"/>
      <c r="C442" s="1"/>
      <c r="D442" s="1"/>
      <c r="E442" s="1"/>
      <c r="F442" s="1"/>
    </row>
    <row r="443" spans="1:6" x14ac:dyDescent="0.75">
      <c r="A443" s="1"/>
      <c r="B443" s="1"/>
      <c r="C443" s="1"/>
      <c r="D443" s="1"/>
      <c r="E443" s="1"/>
      <c r="F443" s="1"/>
    </row>
    <row r="444" spans="1:6" x14ac:dyDescent="0.75">
      <c r="A444" s="1"/>
      <c r="B444" s="1"/>
      <c r="C444" s="1"/>
      <c r="D444" s="1"/>
      <c r="E444" s="1"/>
      <c r="F444" s="1"/>
    </row>
    <row r="445" spans="1:6" x14ac:dyDescent="0.75">
      <c r="A445" s="1"/>
      <c r="B445" s="1"/>
      <c r="C445" s="1"/>
      <c r="D445" s="1"/>
      <c r="E445" s="1"/>
      <c r="F445" s="1"/>
    </row>
    <row r="446" spans="1:6" x14ac:dyDescent="0.75">
      <c r="A446" s="1"/>
      <c r="B446" s="1"/>
      <c r="C446" s="1"/>
      <c r="D446" s="1"/>
      <c r="E446" s="1"/>
      <c r="F446" s="1"/>
    </row>
    <row r="447" spans="1:6" x14ac:dyDescent="0.75">
      <c r="A447" s="1"/>
      <c r="B447" s="1"/>
      <c r="C447" s="1"/>
      <c r="D447" s="1"/>
      <c r="E447" s="1"/>
      <c r="F447" s="1"/>
    </row>
    <row r="448" spans="1:6" x14ac:dyDescent="0.75">
      <c r="A448" s="1"/>
      <c r="B448" s="1"/>
      <c r="C448" s="1"/>
      <c r="D448" s="1"/>
      <c r="E448" s="1"/>
      <c r="F448" s="1"/>
    </row>
    <row r="449" spans="1:6" x14ac:dyDescent="0.75">
      <c r="A449" s="1"/>
      <c r="B449" s="1"/>
      <c r="C449" s="1"/>
      <c r="D449" s="1"/>
      <c r="E449" s="1"/>
      <c r="F449" s="1"/>
    </row>
    <row r="450" spans="1:6" x14ac:dyDescent="0.75">
      <c r="A450" s="1"/>
      <c r="B450" s="1"/>
      <c r="C450" s="1"/>
      <c r="D450" s="1"/>
      <c r="E450" s="1"/>
      <c r="F450" s="1"/>
    </row>
    <row r="451" spans="1:6" x14ac:dyDescent="0.75">
      <c r="A451" s="1"/>
      <c r="B451" s="1"/>
      <c r="C451" s="1"/>
      <c r="D451" s="1"/>
      <c r="E451" s="1"/>
      <c r="F451" s="1"/>
    </row>
    <row r="452" spans="1:6" x14ac:dyDescent="0.75">
      <c r="A452" s="1"/>
      <c r="B452" s="1"/>
      <c r="C452" s="1"/>
      <c r="D452" s="1"/>
      <c r="E452" s="1"/>
      <c r="F452" s="1"/>
    </row>
    <row r="453" spans="1:6" x14ac:dyDescent="0.75">
      <c r="A453" s="1"/>
      <c r="B453" s="1"/>
      <c r="C453" s="1"/>
      <c r="D453" s="1"/>
      <c r="E453" s="1"/>
      <c r="F453" s="1"/>
    </row>
    <row r="454" spans="1:6" x14ac:dyDescent="0.75">
      <c r="A454" s="1"/>
      <c r="B454" s="1"/>
      <c r="C454" s="1"/>
      <c r="D454" s="1"/>
      <c r="E454" s="1"/>
      <c r="F454" s="1"/>
    </row>
    <row r="455" spans="1:6" x14ac:dyDescent="0.75">
      <c r="A455" s="1"/>
      <c r="B455" s="1"/>
      <c r="C455" s="1"/>
      <c r="D455" s="1"/>
      <c r="E455" s="1"/>
      <c r="F455" s="1"/>
    </row>
    <row r="456" spans="1:6" x14ac:dyDescent="0.75">
      <c r="A456" s="1"/>
      <c r="B456" s="1"/>
      <c r="C456" s="1"/>
      <c r="D456" s="1"/>
      <c r="E456" s="1"/>
      <c r="F456" s="1"/>
    </row>
    <row r="457" spans="1:6" x14ac:dyDescent="0.75">
      <c r="A457" s="1"/>
      <c r="B457" s="1"/>
      <c r="C457" s="1"/>
      <c r="D457" s="1"/>
      <c r="E457" s="1"/>
      <c r="F457" s="1"/>
    </row>
    <row r="458" spans="1:6" x14ac:dyDescent="0.75">
      <c r="A458" s="1"/>
      <c r="B458" s="1"/>
      <c r="C458" s="1"/>
      <c r="D458" s="1"/>
      <c r="E458" s="1"/>
      <c r="F458" s="1"/>
    </row>
    <row r="459" spans="1:6" x14ac:dyDescent="0.75">
      <c r="A459" s="1"/>
      <c r="B459" s="1"/>
      <c r="C459" s="1"/>
      <c r="D459" s="1"/>
      <c r="E459" s="1"/>
      <c r="F459" s="1"/>
    </row>
    <row r="460" spans="1:6" x14ac:dyDescent="0.75">
      <c r="A460" s="1"/>
      <c r="B460" s="1"/>
      <c r="C460" s="1"/>
      <c r="D460" s="1"/>
      <c r="E460" s="1"/>
      <c r="F460" s="1"/>
    </row>
    <row r="461" spans="1:6" x14ac:dyDescent="0.75">
      <c r="A461" s="1"/>
      <c r="B461" s="1"/>
      <c r="C461" s="1"/>
      <c r="D461" s="1"/>
      <c r="E461" s="1"/>
      <c r="F461" s="1"/>
    </row>
    <row r="462" spans="1:6" x14ac:dyDescent="0.75">
      <c r="A462" s="1"/>
      <c r="B462" s="1"/>
      <c r="C462" s="1"/>
      <c r="D462" s="1"/>
      <c r="E462" s="1"/>
      <c r="F462" s="1"/>
    </row>
    <row r="463" spans="1:6" x14ac:dyDescent="0.75">
      <c r="A463" s="1"/>
      <c r="B463" s="1"/>
      <c r="C463" s="1"/>
      <c r="D463" s="1"/>
      <c r="E463" s="1"/>
      <c r="F463" s="1"/>
    </row>
    <row r="464" spans="1:6" x14ac:dyDescent="0.75">
      <c r="A464" s="1"/>
      <c r="B464" s="1"/>
      <c r="C464" s="1"/>
      <c r="D464" s="1"/>
      <c r="E464" s="1"/>
      <c r="F464" s="1"/>
    </row>
    <row r="465" spans="1:6" x14ac:dyDescent="0.75">
      <c r="A465" s="1"/>
      <c r="B465" s="1"/>
      <c r="C465" s="1"/>
      <c r="D465" s="1"/>
      <c r="E465" s="1"/>
      <c r="F465" s="1"/>
    </row>
    <row r="466" spans="1:6" x14ac:dyDescent="0.75">
      <c r="A466" s="1"/>
      <c r="B466" s="1"/>
      <c r="C466" s="1"/>
      <c r="D466" s="1"/>
      <c r="E466" s="1"/>
      <c r="F466" s="1"/>
    </row>
    <row r="467" spans="1:6" x14ac:dyDescent="0.75">
      <c r="A467" s="1"/>
      <c r="B467" s="1"/>
      <c r="C467" s="1"/>
      <c r="D467" s="1"/>
      <c r="E467" s="1"/>
      <c r="F467" s="1"/>
    </row>
    <row r="468" spans="1:6" x14ac:dyDescent="0.75">
      <c r="A468" s="1"/>
      <c r="B468" s="1"/>
      <c r="C468" s="1"/>
      <c r="D468" s="1"/>
      <c r="E468" s="1"/>
      <c r="F468" s="1"/>
    </row>
    <row r="469" spans="1:6" x14ac:dyDescent="0.75">
      <c r="A469" s="1"/>
      <c r="B469" s="1"/>
      <c r="C469" s="1"/>
      <c r="D469" s="1"/>
      <c r="E469" s="1"/>
      <c r="F469" s="1"/>
    </row>
    <row r="470" spans="1:6" x14ac:dyDescent="0.75">
      <c r="A470" s="1"/>
      <c r="B470" s="1"/>
      <c r="C470" s="1"/>
      <c r="D470" s="1"/>
      <c r="E470" s="1"/>
      <c r="F470" s="1"/>
    </row>
    <row r="471" spans="1:6" x14ac:dyDescent="0.75">
      <c r="A471" s="1"/>
      <c r="B471" s="1"/>
      <c r="C471" s="1"/>
      <c r="D471" s="1"/>
      <c r="E471" s="1"/>
      <c r="F471" s="1"/>
    </row>
    <row r="472" spans="1:6" x14ac:dyDescent="0.75">
      <c r="A472" s="1"/>
      <c r="B472" s="1"/>
      <c r="C472" s="1"/>
      <c r="D472" s="1"/>
      <c r="E472" s="1"/>
      <c r="F472" s="1"/>
    </row>
    <row r="473" spans="1:6" x14ac:dyDescent="0.75">
      <c r="A473" s="1"/>
      <c r="B473" s="1"/>
      <c r="C473" s="1"/>
      <c r="D473" s="1"/>
      <c r="E473" s="1"/>
      <c r="F473" s="1"/>
    </row>
    <row r="474" spans="1:6" x14ac:dyDescent="0.75">
      <c r="A474" s="1"/>
      <c r="B474" s="1"/>
      <c r="C474" s="1"/>
      <c r="D474" s="1"/>
      <c r="E474" s="1"/>
      <c r="F474" s="1"/>
    </row>
    <row r="475" spans="1:6" x14ac:dyDescent="0.75">
      <c r="A475" s="1"/>
      <c r="B475" s="1"/>
      <c r="C475" s="1"/>
      <c r="D475" s="1"/>
      <c r="E475" s="1"/>
      <c r="F475" s="1"/>
    </row>
    <row r="476" spans="1:6" x14ac:dyDescent="0.75">
      <c r="A476" s="1"/>
      <c r="B476" s="1"/>
      <c r="C476" s="1"/>
      <c r="D476" s="1"/>
      <c r="E476" s="1"/>
      <c r="F476" s="1"/>
    </row>
    <row r="477" spans="1:6" x14ac:dyDescent="0.75">
      <c r="A477" s="1"/>
      <c r="B477" s="1"/>
      <c r="C477" s="1"/>
      <c r="D477" s="1"/>
      <c r="E477" s="1"/>
      <c r="F477" s="1"/>
    </row>
    <row r="478" spans="1:6" x14ac:dyDescent="0.75">
      <c r="A478" s="1"/>
      <c r="B478" s="1"/>
      <c r="C478" s="1"/>
      <c r="D478" s="1"/>
      <c r="E478" s="1"/>
      <c r="F478" s="1"/>
    </row>
    <row r="479" spans="1:6" x14ac:dyDescent="0.75">
      <c r="A479" s="1"/>
      <c r="B479" s="1"/>
      <c r="C479" s="1"/>
      <c r="D479" s="1"/>
      <c r="E479" s="1"/>
      <c r="F479" s="1"/>
    </row>
    <row r="480" spans="1:6" x14ac:dyDescent="0.75">
      <c r="A480" s="1"/>
      <c r="B480" s="1"/>
      <c r="C480" s="1"/>
      <c r="D480" s="1"/>
      <c r="E480" s="1"/>
      <c r="F480" s="1"/>
    </row>
    <row r="481" spans="1:6" x14ac:dyDescent="0.75">
      <c r="A481" s="1"/>
      <c r="B481" s="1"/>
      <c r="C481" s="1"/>
      <c r="D481" s="1"/>
      <c r="E481" s="1"/>
      <c r="F481" s="1"/>
    </row>
    <row r="482" spans="1:6" x14ac:dyDescent="0.75">
      <c r="A482" s="1"/>
      <c r="B482" s="1"/>
      <c r="C482" s="1"/>
      <c r="D482" s="1"/>
      <c r="E482" s="1"/>
      <c r="F482" s="1"/>
    </row>
    <row r="483" spans="1:6" x14ac:dyDescent="0.75">
      <c r="A483" s="1"/>
      <c r="B483" s="1"/>
      <c r="C483" s="1"/>
      <c r="D483" s="1"/>
      <c r="E483" s="1"/>
      <c r="F483" s="1"/>
    </row>
    <row r="484" spans="1:6" x14ac:dyDescent="0.75">
      <c r="A484" s="1"/>
      <c r="B484" s="1"/>
      <c r="C484" s="1"/>
      <c r="D484" s="1"/>
      <c r="E484" s="1"/>
      <c r="F484" s="1"/>
    </row>
    <row r="485" spans="1:6" x14ac:dyDescent="0.75">
      <c r="A485" s="1"/>
      <c r="B485" s="1"/>
      <c r="C485" s="1"/>
      <c r="D485" s="1"/>
      <c r="E485" s="1"/>
      <c r="F485" s="1"/>
    </row>
    <row r="486" spans="1:6" x14ac:dyDescent="0.75">
      <c r="A486" s="1"/>
      <c r="B486" s="1"/>
      <c r="C486" s="1"/>
      <c r="D486" s="1"/>
      <c r="E486" s="1"/>
      <c r="F486" s="1"/>
    </row>
    <row r="487" spans="1:6" x14ac:dyDescent="0.75">
      <c r="A487" s="1"/>
      <c r="B487" s="1"/>
      <c r="C487" s="1"/>
      <c r="D487" s="1"/>
      <c r="E487" s="1"/>
      <c r="F487" s="1"/>
    </row>
    <row r="488" spans="1:6" x14ac:dyDescent="0.75">
      <c r="A488" s="1"/>
      <c r="B488" s="1"/>
      <c r="C488" s="1"/>
      <c r="D488" s="1"/>
      <c r="E488" s="1"/>
      <c r="F488" s="1"/>
    </row>
    <row r="489" spans="1:6" x14ac:dyDescent="0.75">
      <c r="A489" s="1"/>
      <c r="B489" s="1"/>
      <c r="C489" s="1"/>
      <c r="D489" s="1"/>
      <c r="E489" s="1"/>
      <c r="F489" s="1"/>
    </row>
    <row r="490" spans="1:6" x14ac:dyDescent="0.75">
      <c r="A490" s="1"/>
      <c r="B490" s="1"/>
      <c r="C490" s="1"/>
      <c r="D490" s="1"/>
      <c r="E490" s="1"/>
      <c r="F490" s="1"/>
    </row>
    <row r="491" spans="1:6" x14ac:dyDescent="0.75">
      <c r="A491" s="1"/>
      <c r="B491" s="1"/>
      <c r="C491" s="1"/>
      <c r="D491" s="1"/>
      <c r="E491" s="1"/>
      <c r="F491" s="1"/>
    </row>
    <row r="492" spans="1:6" x14ac:dyDescent="0.75">
      <c r="A492" s="1"/>
      <c r="B492" s="1"/>
      <c r="C492" s="1"/>
      <c r="D492" s="1"/>
      <c r="E492" s="1"/>
      <c r="F492" s="1"/>
    </row>
    <row r="493" spans="1:6" x14ac:dyDescent="0.75">
      <c r="A493" s="1"/>
      <c r="B493" s="1"/>
      <c r="C493" s="1"/>
      <c r="D493" s="1"/>
      <c r="E493" s="1"/>
      <c r="F493" s="1"/>
    </row>
    <row r="494" spans="1:6" x14ac:dyDescent="0.75">
      <c r="A494" s="1"/>
      <c r="B494" s="1"/>
      <c r="C494" s="1"/>
      <c r="D494" s="1"/>
      <c r="E494" s="1"/>
      <c r="F494" s="1"/>
    </row>
    <row r="495" spans="1:6" x14ac:dyDescent="0.75">
      <c r="A495" s="1"/>
      <c r="B495" s="1"/>
      <c r="C495" s="1"/>
      <c r="D495" s="1"/>
      <c r="E495" s="1"/>
      <c r="F495" s="1"/>
    </row>
    <row r="496" spans="1:6" x14ac:dyDescent="0.75">
      <c r="A496" s="1"/>
      <c r="B496" s="1"/>
      <c r="C496" s="1"/>
      <c r="D496" s="1"/>
      <c r="E496" s="1"/>
      <c r="F496" s="1"/>
    </row>
    <row r="497" spans="1:6" x14ac:dyDescent="0.75">
      <c r="A497" s="1"/>
      <c r="B497" s="1"/>
      <c r="C497" s="1"/>
      <c r="D497" s="1"/>
      <c r="E497" s="1"/>
      <c r="F497" s="1"/>
    </row>
    <row r="498" spans="1:6" x14ac:dyDescent="0.75">
      <c r="A498" s="1"/>
      <c r="B498" s="1"/>
      <c r="C498" s="1"/>
      <c r="D498" s="1"/>
      <c r="E498" s="1"/>
      <c r="F498" s="1"/>
    </row>
    <row r="499" spans="1:6" x14ac:dyDescent="0.75">
      <c r="A499" s="1"/>
      <c r="B499" s="1"/>
      <c r="C499" s="1"/>
      <c r="D499" s="1"/>
      <c r="E499" s="1"/>
      <c r="F499" s="1"/>
    </row>
    <row r="500" spans="1:6" x14ac:dyDescent="0.7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6"/>
  <sheetViews>
    <sheetView workbookViewId="0">
      <pane ySplit="8" topLeftCell="A9" activePane="bottomLeft" state="frozen"/>
      <selection pane="bottomLeft" activeCell="P3" sqref="P3"/>
    </sheetView>
  </sheetViews>
  <sheetFormatPr defaultColWidth="0" defaultRowHeight="14.75" x14ac:dyDescent="0.75"/>
  <cols>
    <col min="1" max="1" width="4.7265625" hidden="1" customWidth="1"/>
    <col min="2" max="2" width="5.7265625" customWidth="1"/>
    <col min="3" max="3" width="12.7265625" customWidth="1"/>
    <col min="4" max="4" width="44.7265625" customWidth="1"/>
    <col min="5" max="5" width="5.7265625" customWidth="1"/>
    <col min="6" max="8" width="9.7265625" customWidth="1"/>
    <col min="9" max="9" width="10.7265625" customWidth="1"/>
    <col min="10" max="15" width="0" hidden="1" customWidth="1"/>
    <col min="16" max="16" width="9.7265625" customWidth="1"/>
    <col min="17" max="18" width="0" hidden="1" customWidth="1"/>
    <col min="19" max="19" width="7.7265625" customWidth="1"/>
    <col min="20" max="21" width="0" hidden="1" customWidth="1"/>
    <col min="22" max="22" width="7.7265625" customWidth="1"/>
    <col min="23" max="26" width="0" hidden="1" customWidth="1"/>
    <col min="27" max="27" width="9.1328125" customWidth="1"/>
    <col min="28" max="16384" width="9.1328125" hidden="1"/>
  </cols>
  <sheetData>
    <row r="1" spans="1:26" ht="20.149999999999999" customHeight="1" x14ac:dyDescent="0.75">
      <c r="A1" s="155"/>
      <c r="B1" s="208" t="s">
        <v>25</v>
      </c>
      <c r="C1" s="209"/>
      <c r="D1" s="209"/>
      <c r="E1" s="209"/>
      <c r="F1" s="209"/>
      <c r="G1" s="209"/>
      <c r="H1" s="210"/>
      <c r="I1" s="156" t="s">
        <v>23</v>
      </c>
      <c r="J1" s="155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49999999999999" customHeight="1" x14ac:dyDescent="0.75">
      <c r="A2" s="155"/>
      <c r="B2" s="208" t="s">
        <v>26</v>
      </c>
      <c r="C2" s="209"/>
      <c r="D2" s="209"/>
      <c r="E2" s="209"/>
      <c r="F2" s="209"/>
      <c r="G2" s="209"/>
      <c r="H2" s="210"/>
      <c r="I2" s="156" t="s">
        <v>21</v>
      </c>
      <c r="J2" s="155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49999999999999" customHeight="1" x14ac:dyDescent="0.75">
      <c r="A3" s="155"/>
      <c r="B3" s="208" t="s">
        <v>27</v>
      </c>
      <c r="C3" s="209"/>
      <c r="D3" s="209"/>
      <c r="E3" s="209"/>
      <c r="F3" s="209"/>
      <c r="G3" s="209"/>
      <c r="H3" s="210"/>
      <c r="I3" s="156" t="s">
        <v>100</v>
      </c>
      <c r="J3" s="155"/>
      <c r="K3" s="3"/>
      <c r="L3" s="3"/>
      <c r="M3" s="3"/>
      <c r="N3" s="3"/>
      <c r="O3" s="3"/>
      <c r="P3" s="190">
        <v>43964</v>
      </c>
      <c r="Q3" s="1"/>
      <c r="R3" s="1"/>
      <c r="S3" s="3"/>
      <c r="V3" s="3"/>
    </row>
    <row r="4" spans="1:26" x14ac:dyDescent="0.75">
      <c r="A4" s="3"/>
      <c r="B4" s="5" t="s">
        <v>101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75">
      <c r="A5" s="3"/>
      <c r="B5" s="5" t="s">
        <v>572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7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 x14ac:dyDescent="0.8">
      <c r="A8" s="158" t="s">
        <v>90</v>
      </c>
      <c r="B8" s="158" t="s">
        <v>91</v>
      </c>
      <c r="C8" s="158" t="s">
        <v>92</v>
      </c>
      <c r="D8" s="158" t="s">
        <v>93</v>
      </c>
      <c r="E8" s="158" t="s">
        <v>94</v>
      </c>
      <c r="F8" s="158" t="s">
        <v>95</v>
      </c>
      <c r="G8" s="158" t="s">
        <v>59</v>
      </c>
      <c r="H8" s="158" t="s">
        <v>60</v>
      </c>
      <c r="I8" s="158" t="s">
        <v>96</v>
      </c>
      <c r="J8" s="158"/>
      <c r="K8" s="158"/>
      <c r="L8" s="158"/>
      <c r="M8" s="158"/>
      <c r="N8" s="158"/>
      <c r="O8" s="158"/>
      <c r="P8" s="158" t="s">
        <v>97</v>
      </c>
      <c r="Q8" s="152"/>
      <c r="R8" s="152"/>
      <c r="S8" s="158" t="s">
        <v>98</v>
      </c>
      <c r="T8" s="154"/>
      <c r="U8" s="154"/>
      <c r="V8" s="158" t="s">
        <v>99</v>
      </c>
      <c r="W8" s="153"/>
      <c r="X8" s="153"/>
      <c r="Y8" s="153"/>
      <c r="Z8" s="153"/>
    </row>
    <row r="9" spans="1:26" x14ac:dyDescent="0.75">
      <c r="A9" s="141"/>
      <c r="B9" s="141"/>
      <c r="C9" s="159"/>
      <c r="D9" s="145" t="s">
        <v>76</v>
      </c>
      <c r="E9" s="141"/>
      <c r="F9" s="160"/>
      <c r="G9" s="142"/>
      <c r="H9" s="142"/>
      <c r="I9" s="142"/>
      <c r="J9" s="141"/>
      <c r="K9" s="141"/>
      <c r="L9" s="141"/>
      <c r="M9" s="141"/>
      <c r="N9" s="141"/>
      <c r="O9" s="141"/>
      <c r="P9" s="141"/>
      <c r="Q9" s="147"/>
      <c r="R9" s="147"/>
      <c r="S9" s="141"/>
      <c r="T9" s="144"/>
      <c r="U9" s="144"/>
      <c r="V9" s="141"/>
      <c r="W9" s="144"/>
      <c r="X9" s="144"/>
      <c r="Y9" s="144"/>
      <c r="Z9" s="144"/>
    </row>
    <row r="10" spans="1:26" x14ac:dyDescent="0.75">
      <c r="A10" s="147"/>
      <c r="B10" s="147"/>
      <c r="C10" s="147"/>
      <c r="D10" s="147" t="s">
        <v>573</v>
      </c>
      <c r="E10" s="147"/>
      <c r="F10" s="161"/>
      <c r="G10" s="148"/>
      <c r="H10" s="148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4"/>
      <c r="U10" s="144"/>
      <c r="V10" s="147"/>
      <c r="W10" s="144"/>
      <c r="X10" s="144"/>
      <c r="Y10" s="144"/>
      <c r="Z10" s="144"/>
    </row>
    <row r="11" spans="1:26" ht="25.15" customHeight="1" x14ac:dyDescent="0.75">
      <c r="A11" s="165"/>
      <c r="B11" s="162" t="s">
        <v>574</v>
      </c>
      <c r="C11" s="166" t="s">
        <v>575</v>
      </c>
      <c r="D11" s="162" t="s">
        <v>576</v>
      </c>
      <c r="E11" s="162" t="s">
        <v>196</v>
      </c>
      <c r="F11" s="163">
        <v>17</v>
      </c>
      <c r="G11" s="164">
        <v>0</v>
      </c>
      <c r="H11" s="164">
        <v>0</v>
      </c>
      <c r="I11" s="164">
        <f t="shared" ref="I11:I22" si="0">ROUND(F11*(G11+H11),2)</f>
        <v>0</v>
      </c>
      <c r="J11" s="162">
        <f t="shared" ref="J11:J22" si="1">ROUND(F11*(N11),2)</f>
        <v>0</v>
      </c>
      <c r="K11" s="1">
        <f t="shared" ref="K11:K22" si="2">ROUND(F11*(O11),2)</f>
        <v>0</v>
      </c>
      <c r="L11" s="1">
        <f t="shared" ref="L11:L22" si="3">ROUND(F11*(G11),2)</f>
        <v>0</v>
      </c>
      <c r="M11" s="1">
        <f t="shared" ref="M11:M22" si="4">ROUND(F11*(H11),2)</f>
        <v>0</v>
      </c>
      <c r="N11" s="1">
        <v>0</v>
      </c>
      <c r="O11" s="1"/>
      <c r="P11" s="161">
        <v>1.9400000000000001E-3</v>
      </c>
      <c r="Q11" s="157"/>
      <c r="R11" s="157">
        <v>1.9400000000000001E-3</v>
      </c>
      <c r="S11" s="147">
        <f>ROUND(F11*(P11),3)</f>
        <v>3.3000000000000002E-2</v>
      </c>
      <c r="V11" s="161"/>
      <c r="Z11">
        <f t="shared" ref="Z11:Z22" si="5">0.058844*POWER(I11,0.952797)</f>
        <v>0</v>
      </c>
    </row>
    <row r="12" spans="1:26" ht="25.15" customHeight="1" x14ac:dyDescent="0.75">
      <c r="A12" s="165"/>
      <c r="B12" s="162" t="s">
        <v>574</v>
      </c>
      <c r="C12" s="166" t="s">
        <v>575</v>
      </c>
      <c r="D12" s="162" t="s">
        <v>577</v>
      </c>
      <c r="E12" s="162" t="s">
        <v>196</v>
      </c>
      <c r="F12" s="163">
        <v>1</v>
      </c>
      <c r="G12" s="164">
        <v>0</v>
      </c>
      <c r="H12" s="164">
        <v>0</v>
      </c>
      <c r="I12" s="164">
        <f t="shared" si="0"/>
        <v>0</v>
      </c>
      <c r="J12" s="162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>
        <v>1.9400000000000001E-3</v>
      </c>
      <c r="Q12" s="157"/>
      <c r="R12" s="157">
        <v>1.9400000000000001E-3</v>
      </c>
      <c r="S12" s="147">
        <f>ROUND(F12*(P12),3)</f>
        <v>2E-3</v>
      </c>
      <c r="V12" s="161"/>
      <c r="Z12">
        <f t="shared" si="5"/>
        <v>0</v>
      </c>
    </row>
    <row r="13" spans="1:26" ht="25.15" customHeight="1" x14ac:dyDescent="0.75">
      <c r="A13" s="165"/>
      <c r="B13" s="162" t="s">
        <v>574</v>
      </c>
      <c r="C13" s="166" t="s">
        <v>578</v>
      </c>
      <c r="D13" s="162" t="s">
        <v>579</v>
      </c>
      <c r="E13" s="162" t="s">
        <v>146</v>
      </c>
      <c r="F13" s="163">
        <v>1</v>
      </c>
      <c r="G13" s="164">
        <v>0</v>
      </c>
      <c r="H13" s="164">
        <v>0</v>
      </c>
      <c r="I13" s="164">
        <f t="shared" si="0"/>
        <v>0</v>
      </c>
      <c r="J13" s="162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>
        <v>1.0300000000000001E-3</v>
      </c>
      <c r="Q13" s="157"/>
      <c r="R13" s="157">
        <v>1.0300000000000001E-3</v>
      </c>
      <c r="S13" s="147">
        <f>ROUND(F13*(P13),3)</f>
        <v>1E-3</v>
      </c>
      <c r="V13" s="161"/>
      <c r="Z13">
        <f t="shared" si="5"/>
        <v>0</v>
      </c>
    </row>
    <row r="14" spans="1:26" ht="25.15" customHeight="1" x14ac:dyDescent="0.75">
      <c r="A14" s="165"/>
      <c r="B14" s="162" t="s">
        <v>574</v>
      </c>
      <c r="C14" s="166" t="s">
        <v>580</v>
      </c>
      <c r="D14" s="162" t="s">
        <v>581</v>
      </c>
      <c r="E14" s="162" t="s">
        <v>196</v>
      </c>
      <c r="F14" s="163">
        <v>4</v>
      </c>
      <c r="G14" s="164">
        <v>0</v>
      </c>
      <c r="H14" s="164">
        <v>0</v>
      </c>
      <c r="I14" s="164">
        <f t="shared" si="0"/>
        <v>0</v>
      </c>
      <c r="J14" s="162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>
        <v>4.2900000000000004E-3</v>
      </c>
      <c r="Q14" s="157"/>
      <c r="R14" s="157">
        <v>4.2900000000000004E-3</v>
      </c>
      <c r="S14" s="147">
        <f>ROUND(F14*(P14),3)</f>
        <v>1.7000000000000001E-2</v>
      </c>
      <c r="V14" s="161"/>
      <c r="Z14">
        <f t="shared" si="5"/>
        <v>0</v>
      </c>
    </row>
    <row r="15" spans="1:26" ht="25.15" customHeight="1" x14ac:dyDescent="0.75">
      <c r="A15" s="165"/>
      <c r="B15" s="162" t="s">
        <v>574</v>
      </c>
      <c r="C15" s="166" t="s">
        <v>582</v>
      </c>
      <c r="D15" s="162" t="s">
        <v>583</v>
      </c>
      <c r="E15" s="162" t="s">
        <v>501</v>
      </c>
      <c r="F15" s="163">
        <v>2</v>
      </c>
      <c r="G15" s="164">
        <v>0</v>
      </c>
      <c r="H15" s="164">
        <v>0</v>
      </c>
      <c r="I15" s="164">
        <f t="shared" si="0"/>
        <v>0</v>
      </c>
      <c r="J15" s="162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>
        <v>4.3200000000000001E-3</v>
      </c>
      <c r="Q15" s="157"/>
      <c r="R15" s="157">
        <v>4.3200000000000001E-3</v>
      </c>
      <c r="S15" s="147">
        <f>ROUND(F15*(P15),3)</f>
        <v>8.9999999999999993E-3</v>
      </c>
      <c r="V15" s="161"/>
      <c r="Z15">
        <f t="shared" si="5"/>
        <v>0</v>
      </c>
    </row>
    <row r="16" spans="1:26" ht="25.15" customHeight="1" x14ac:dyDescent="0.75">
      <c r="A16" s="165"/>
      <c r="B16" s="162" t="s">
        <v>574</v>
      </c>
      <c r="C16" s="166" t="s">
        <v>584</v>
      </c>
      <c r="D16" s="162" t="s">
        <v>585</v>
      </c>
      <c r="E16" s="162" t="s">
        <v>146</v>
      </c>
      <c r="F16" s="163">
        <v>2</v>
      </c>
      <c r="G16" s="164">
        <v>0</v>
      </c>
      <c r="H16" s="164">
        <v>0</v>
      </c>
      <c r="I16" s="164">
        <f t="shared" si="0"/>
        <v>0</v>
      </c>
      <c r="J16" s="162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57"/>
      <c r="Q16" s="157"/>
      <c r="R16" s="157"/>
      <c r="S16" s="147"/>
      <c r="V16" s="161"/>
      <c r="Z16">
        <f t="shared" si="5"/>
        <v>0</v>
      </c>
    </row>
    <row r="17" spans="1:26" ht="25.15" customHeight="1" x14ac:dyDescent="0.75">
      <c r="A17" s="165"/>
      <c r="B17" s="162" t="s">
        <v>574</v>
      </c>
      <c r="C17" s="166" t="s">
        <v>586</v>
      </c>
      <c r="D17" s="162" t="s">
        <v>587</v>
      </c>
      <c r="E17" s="162" t="s">
        <v>121</v>
      </c>
      <c r="F17" s="163">
        <v>6.5773999999999999E-2</v>
      </c>
      <c r="G17" s="164">
        <v>0</v>
      </c>
      <c r="H17" s="164">
        <v>0</v>
      </c>
      <c r="I17" s="164">
        <f t="shared" si="0"/>
        <v>0</v>
      </c>
      <c r="J17" s="162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57"/>
      <c r="Q17" s="157"/>
      <c r="R17" s="157"/>
      <c r="S17" s="147"/>
      <c r="V17" s="161"/>
      <c r="Z17">
        <f t="shared" si="5"/>
        <v>0</v>
      </c>
    </row>
    <row r="18" spans="1:26" ht="25.15" customHeight="1" x14ac:dyDescent="0.75">
      <c r="A18" s="165"/>
      <c r="B18" s="162" t="s">
        <v>588</v>
      </c>
      <c r="C18" s="166" t="s">
        <v>589</v>
      </c>
      <c r="D18" s="162" t="s">
        <v>590</v>
      </c>
      <c r="E18" s="162" t="s">
        <v>196</v>
      </c>
      <c r="F18" s="163">
        <v>7.6</v>
      </c>
      <c r="G18" s="164">
        <v>0</v>
      </c>
      <c r="H18" s="164">
        <v>0</v>
      </c>
      <c r="I18" s="164">
        <f t="shared" si="0"/>
        <v>0</v>
      </c>
      <c r="J18" s="162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>
        <v>2.4000000000000001E-4</v>
      </c>
      <c r="Q18" s="157"/>
      <c r="R18" s="157">
        <v>2.4000000000000001E-4</v>
      </c>
      <c r="S18" s="147">
        <f>ROUND(F18*(P18),3)</f>
        <v>2E-3</v>
      </c>
      <c r="V18" s="161">
        <f>ROUND(F18*(X18),3)</f>
        <v>1.9E-2</v>
      </c>
      <c r="X18">
        <v>2.5400000000000002E-3</v>
      </c>
      <c r="Z18">
        <f t="shared" si="5"/>
        <v>0</v>
      </c>
    </row>
    <row r="19" spans="1:26" ht="25.15" customHeight="1" x14ac:dyDescent="0.75">
      <c r="A19" s="165"/>
      <c r="B19" s="162" t="s">
        <v>588</v>
      </c>
      <c r="C19" s="166" t="s">
        <v>591</v>
      </c>
      <c r="D19" s="162" t="s">
        <v>592</v>
      </c>
      <c r="E19" s="162" t="s">
        <v>121</v>
      </c>
      <c r="F19" s="163">
        <v>0.49321999999999999</v>
      </c>
      <c r="G19" s="164">
        <v>0</v>
      </c>
      <c r="H19" s="164">
        <v>0</v>
      </c>
      <c r="I19" s="164">
        <f t="shared" si="0"/>
        <v>0</v>
      </c>
      <c r="J19" s="162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57"/>
      <c r="Q19" s="157"/>
      <c r="R19" s="157"/>
      <c r="S19" s="147"/>
      <c r="V19" s="161"/>
      <c r="Z19">
        <f t="shared" si="5"/>
        <v>0</v>
      </c>
    </row>
    <row r="20" spans="1:26" ht="25.15" customHeight="1" x14ac:dyDescent="0.75">
      <c r="A20" s="165"/>
      <c r="B20" s="162" t="s">
        <v>593</v>
      </c>
      <c r="C20" s="166" t="s">
        <v>594</v>
      </c>
      <c r="D20" s="162" t="s">
        <v>595</v>
      </c>
      <c r="E20" s="162" t="s">
        <v>146</v>
      </c>
      <c r="F20" s="163">
        <v>1</v>
      </c>
      <c r="G20" s="164">
        <v>0</v>
      </c>
      <c r="H20" s="164">
        <v>0</v>
      </c>
      <c r="I20" s="164">
        <f t="shared" si="0"/>
        <v>0</v>
      </c>
      <c r="J20" s="162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57"/>
      <c r="Q20" s="157"/>
      <c r="R20" s="157"/>
      <c r="S20" s="147"/>
      <c r="V20" s="161"/>
      <c r="Z20">
        <f t="shared" si="5"/>
        <v>0</v>
      </c>
    </row>
    <row r="21" spans="1:26" ht="25.15" customHeight="1" x14ac:dyDescent="0.75">
      <c r="A21" s="165"/>
      <c r="B21" s="162" t="s">
        <v>593</v>
      </c>
      <c r="C21" s="166" t="s">
        <v>596</v>
      </c>
      <c r="D21" s="162" t="s">
        <v>597</v>
      </c>
      <c r="E21" s="162" t="s">
        <v>146</v>
      </c>
      <c r="F21" s="163">
        <v>1</v>
      </c>
      <c r="G21" s="164">
        <v>0</v>
      </c>
      <c r="H21" s="164">
        <v>0</v>
      </c>
      <c r="I21" s="164">
        <f t="shared" si="0"/>
        <v>0</v>
      </c>
      <c r="J21" s="162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1">
        <v>2.5000000000000001E-4</v>
      </c>
      <c r="Q21" s="157"/>
      <c r="R21" s="157">
        <v>2.5000000000000001E-4</v>
      </c>
      <c r="S21" s="147">
        <f>ROUND(F21*(P21),3)</f>
        <v>0</v>
      </c>
      <c r="V21" s="161"/>
      <c r="Z21">
        <f t="shared" si="5"/>
        <v>0</v>
      </c>
    </row>
    <row r="22" spans="1:26" ht="25.15" customHeight="1" x14ac:dyDescent="0.75">
      <c r="A22" s="165"/>
      <c r="B22" s="162" t="s">
        <v>598</v>
      </c>
      <c r="C22" s="166" t="s">
        <v>599</v>
      </c>
      <c r="D22" s="162" t="s">
        <v>600</v>
      </c>
      <c r="E22" s="162" t="s">
        <v>146</v>
      </c>
      <c r="F22" s="163">
        <v>65</v>
      </c>
      <c r="G22" s="164">
        <v>0</v>
      </c>
      <c r="H22" s="164">
        <v>0</v>
      </c>
      <c r="I22" s="164">
        <f t="shared" si="0"/>
        <v>0</v>
      </c>
      <c r="J22" s="162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61">
        <v>3.0000000000000001E-5</v>
      </c>
      <c r="Q22" s="157"/>
      <c r="R22" s="157">
        <v>3.0000000000000001E-5</v>
      </c>
      <c r="S22" s="147">
        <f>ROUND(F22*(P22),3)</f>
        <v>2E-3</v>
      </c>
      <c r="V22" s="161">
        <f>ROUND(F22*(X22),3)</f>
        <v>0.13</v>
      </c>
      <c r="X22">
        <v>2E-3</v>
      </c>
      <c r="Z22">
        <f t="shared" si="5"/>
        <v>0</v>
      </c>
    </row>
    <row r="23" spans="1:26" x14ac:dyDescent="0.75">
      <c r="A23" s="147"/>
      <c r="B23" s="147"/>
      <c r="C23" s="147"/>
      <c r="D23" s="147" t="s">
        <v>573</v>
      </c>
      <c r="E23" s="147"/>
      <c r="F23" s="161"/>
      <c r="G23" s="150">
        <f>ROUND((SUM(L10:L22))/1,2)</f>
        <v>0</v>
      </c>
      <c r="H23" s="150">
        <f>ROUND((SUM(M10:M22))/1,2)</f>
        <v>0</v>
      </c>
      <c r="I23" s="150">
        <f>ROUND((SUM(I10:I22))/1,2)</f>
        <v>0</v>
      </c>
      <c r="J23" s="147"/>
      <c r="K23" s="147"/>
      <c r="L23" s="147">
        <f>ROUND((SUM(L10:L22))/1,2)</f>
        <v>0</v>
      </c>
      <c r="M23" s="147">
        <f>ROUND((SUM(M10:M22))/1,2)</f>
        <v>0</v>
      </c>
      <c r="N23" s="147"/>
      <c r="O23" s="147"/>
      <c r="P23" s="167"/>
      <c r="Q23" s="1"/>
      <c r="R23" s="1"/>
      <c r="S23" s="167">
        <f>ROUND((SUM(S10:S22))/1,2)</f>
        <v>7.0000000000000007E-2</v>
      </c>
      <c r="T23" s="168"/>
      <c r="U23" s="168"/>
      <c r="V23" s="2">
        <f>ROUND((SUM(V10:V22))/1,2)</f>
        <v>0.15</v>
      </c>
    </row>
    <row r="24" spans="1:26" x14ac:dyDescent="0.75">
      <c r="A24" s="1"/>
      <c r="B24" s="1"/>
      <c r="C24" s="1"/>
      <c r="D24" s="1"/>
      <c r="E24" s="1"/>
      <c r="F24" s="157"/>
      <c r="G24" s="140"/>
      <c r="H24" s="140"/>
      <c r="I24" s="140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75">
      <c r="A25" s="147"/>
      <c r="B25" s="147"/>
      <c r="C25" s="147"/>
      <c r="D25" s="2" t="s">
        <v>76</v>
      </c>
      <c r="E25" s="147"/>
      <c r="F25" s="161"/>
      <c r="G25" s="150">
        <f>ROUND((SUM(L9:L24))/2,2)</f>
        <v>0</v>
      </c>
      <c r="H25" s="150">
        <f>ROUND((SUM(M9:M24))/2,2)</f>
        <v>0</v>
      </c>
      <c r="I25" s="150">
        <f>ROUND((SUM(I9:I24))/2,2)</f>
        <v>0</v>
      </c>
      <c r="J25" s="147"/>
      <c r="K25" s="147"/>
      <c r="L25" s="147">
        <f>ROUND((SUM(L9:L24))/2,2)</f>
        <v>0</v>
      </c>
      <c r="M25" s="147">
        <f>ROUND((SUM(M9:M24))/2,2)</f>
        <v>0</v>
      </c>
      <c r="N25" s="147"/>
      <c r="O25" s="147"/>
      <c r="P25" s="167"/>
      <c r="Q25" s="1"/>
      <c r="R25" s="1"/>
      <c r="S25" s="167">
        <f>ROUND((SUM(S9:S24))/2,2)</f>
        <v>7.0000000000000007E-2</v>
      </c>
      <c r="V25" s="2">
        <f>ROUND((SUM(V9:V24))/2,2)</f>
        <v>0.15</v>
      </c>
    </row>
    <row r="26" spans="1:26" x14ac:dyDescent="0.75">
      <c r="A26" s="169"/>
      <c r="B26" s="169"/>
      <c r="C26" s="169"/>
      <c r="D26" s="169" t="s">
        <v>89</v>
      </c>
      <c r="E26" s="169"/>
      <c r="F26" s="170"/>
      <c r="G26" s="171">
        <f>ROUND((SUM(L9:L25))/3,2)</f>
        <v>0</v>
      </c>
      <c r="H26" s="171">
        <f>ROUND((SUM(M9:M25))/3,2)</f>
        <v>0</v>
      </c>
      <c r="I26" s="171">
        <f>ROUND((SUM(I9:I25))/3,2)</f>
        <v>0</v>
      </c>
      <c r="J26" s="169"/>
      <c r="K26" s="169">
        <f>ROUND((SUM(K9:K25))/3,2)</f>
        <v>0</v>
      </c>
      <c r="L26" s="169">
        <f>ROUND((SUM(L9:L25))/3,2)</f>
        <v>0</v>
      </c>
      <c r="M26" s="169">
        <f>ROUND((SUM(M9:M25))/3,2)</f>
        <v>0</v>
      </c>
      <c r="N26" s="169"/>
      <c r="O26" s="169"/>
      <c r="P26" s="170"/>
      <c r="Q26" s="169"/>
      <c r="R26" s="169"/>
      <c r="S26" s="170">
        <f>ROUND((SUM(S9:S25))/3,2)</f>
        <v>7.0000000000000007E-2</v>
      </c>
      <c r="T26" s="172"/>
      <c r="U26" s="172"/>
      <c r="V26" s="169">
        <f>ROUND((SUM(V9:V25))/3,2)</f>
        <v>0.15</v>
      </c>
      <c r="Z26">
        <f>(SUM(Z9:Z25))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Adaptácia objektu Bottová , s. č. 651, 054 01 Levoča / PLYN</oddHeader>
    <oddFooter>&amp;RStrana &amp;P z &amp;N    &amp;L&amp;7Spracované systémom Systematic® Kalkulus,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41"/>
  <sheetViews>
    <sheetView topLeftCell="A13" workbookViewId="0">
      <selection activeCell="B10" sqref="B10:J10"/>
    </sheetView>
  </sheetViews>
  <sheetFormatPr defaultColWidth="0" defaultRowHeight="14.75" x14ac:dyDescent="0.75"/>
  <cols>
    <col min="1" max="1" width="1.7265625" customWidth="1"/>
    <col min="2" max="2" width="3.7265625" customWidth="1"/>
    <col min="3" max="3" width="4.7265625" customWidth="1"/>
    <col min="4" max="6" width="10.7265625" customWidth="1"/>
    <col min="7" max="7" width="3.7265625" customWidth="1"/>
    <col min="8" max="8" width="19.7265625" customWidth="1"/>
    <col min="9" max="10" width="10.7265625" customWidth="1"/>
    <col min="11" max="26" width="0" hidden="1" customWidth="1"/>
    <col min="27" max="27" width="9.1328125" customWidth="1"/>
    <col min="28" max="16384" width="9.1328125" hidden="1"/>
  </cols>
  <sheetData>
    <row r="1" spans="1:23" ht="28.15" customHeight="1" thickBot="1" x14ac:dyDescent="0.9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75">
      <c r="A2" s="11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75">
      <c r="A3" s="11"/>
      <c r="B3" s="34" t="s">
        <v>601</v>
      </c>
      <c r="C3" s="35"/>
      <c r="D3" s="36"/>
      <c r="E3" s="36"/>
      <c r="F3" s="36"/>
      <c r="G3" s="16"/>
      <c r="H3" s="16"/>
      <c r="I3" s="37" t="s">
        <v>19</v>
      </c>
      <c r="J3" s="30"/>
    </row>
    <row r="4" spans="1:23" ht="18" customHeight="1" x14ac:dyDescent="0.75">
      <c r="A4" s="11"/>
      <c r="B4" s="22"/>
      <c r="C4" s="19"/>
      <c r="D4" s="16"/>
      <c r="E4" s="16"/>
      <c r="F4" s="16"/>
      <c r="G4" s="16"/>
      <c r="H4" s="16"/>
      <c r="I4" s="37" t="s">
        <v>21</v>
      </c>
      <c r="J4" s="30"/>
    </row>
    <row r="5" spans="1:23" ht="18" customHeight="1" thickBot="1" x14ac:dyDescent="0.9">
      <c r="A5" s="11"/>
      <c r="B5" s="38" t="s">
        <v>22</v>
      </c>
      <c r="C5" s="19"/>
      <c r="D5" s="16"/>
      <c r="E5" s="16"/>
      <c r="F5" s="39" t="s">
        <v>23</v>
      </c>
      <c r="G5" s="16"/>
      <c r="H5" s="16"/>
      <c r="I5" s="37" t="s">
        <v>24</v>
      </c>
      <c r="J5" s="191">
        <v>43964</v>
      </c>
    </row>
    <row r="6" spans="1:23" ht="25.15" customHeight="1" thickTop="1" x14ac:dyDescent="0.75">
      <c r="A6" s="11"/>
      <c r="B6" s="196" t="s">
        <v>25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75">
      <c r="A7" s="11"/>
      <c r="B7" s="48" t="s">
        <v>28</v>
      </c>
      <c r="C7" s="41"/>
      <c r="D7" s="17"/>
      <c r="E7" s="17"/>
      <c r="F7" s="17"/>
      <c r="G7" s="49" t="s">
        <v>29</v>
      </c>
      <c r="H7" s="17"/>
      <c r="I7" s="28"/>
      <c r="J7" s="42"/>
    </row>
    <row r="8" spans="1:23" ht="20.149999999999999" customHeight="1" x14ac:dyDescent="0.75">
      <c r="A8" s="11"/>
      <c r="B8" s="199" t="s">
        <v>26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75">
      <c r="A9" s="11"/>
      <c r="B9" s="38" t="s">
        <v>28</v>
      </c>
      <c r="C9" s="19"/>
      <c r="D9" s="16"/>
      <c r="E9" s="16"/>
      <c r="F9" s="16"/>
      <c r="G9" s="39" t="s">
        <v>29</v>
      </c>
      <c r="H9" s="16"/>
      <c r="I9" s="27"/>
      <c r="J9" s="30"/>
    </row>
    <row r="10" spans="1:23" ht="20.149999999999999" customHeight="1" x14ac:dyDescent="0.75">
      <c r="A10" s="11"/>
      <c r="B10" s="199" t="s">
        <v>27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9">
      <c r="A11" s="11"/>
      <c r="B11" s="38" t="s">
        <v>28</v>
      </c>
      <c r="C11" s="19"/>
      <c r="D11" s="16"/>
      <c r="E11" s="16"/>
      <c r="F11" s="16"/>
      <c r="G11" s="39" t="s">
        <v>29</v>
      </c>
      <c r="H11" s="16"/>
      <c r="I11" s="27"/>
      <c r="J11" s="30"/>
    </row>
    <row r="12" spans="1:23" ht="18" customHeight="1" thickTop="1" x14ac:dyDescent="0.75">
      <c r="A12" s="11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75">
      <c r="A13" s="11"/>
      <c r="B13" s="40"/>
      <c r="C13" s="41"/>
      <c r="D13" s="17"/>
      <c r="E13" s="17"/>
      <c r="F13" s="17"/>
      <c r="G13" s="17"/>
      <c r="H13" s="17"/>
      <c r="I13" s="28"/>
      <c r="J13" s="42"/>
    </row>
    <row r="14" spans="1:23" ht="18" customHeight="1" thickBot="1" x14ac:dyDescent="0.9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75">
      <c r="A15" s="11"/>
      <c r="B15" s="82" t="s">
        <v>30</v>
      </c>
      <c r="C15" s="83" t="s">
        <v>6</v>
      </c>
      <c r="D15" s="83" t="s">
        <v>59</v>
      </c>
      <c r="E15" s="84" t="s">
        <v>60</v>
      </c>
      <c r="F15" s="97" t="s">
        <v>61</v>
      </c>
      <c r="G15" s="50" t="s">
        <v>35</v>
      </c>
      <c r="H15" s="53" t="s">
        <v>36</v>
      </c>
      <c r="I15" s="26"/>
      <c r="J15" s="47"/>
    </row>
    <row r="16" spans="1:23" ht="18" customHeight="1" x14ac:dyDescent="0.75">
      <c r="A16" s="11"/>
      <c r="B16" s="85">
        <v>1</v>
      </c>
      <c r="C16" s="86" t="s">
        <v>31</v>
      </c>
      <c r="D16" s="87">
        <f>'Rekap 6163'!B12</f>
        <v>0</v>
      </c>
      <c r="E16" s="88">
        <f>'Rekap 6163'!C12</f>
        <v>0</v>
      </c>
      <c r="F16" s="98">
        <f>'Rekap 6163'!D12</f>
        <v>0</v>
      </c>
      <c r="G16" s="51">
        <v>6</v>
      </c>
      <c r="H16" s="107" t="s">
        <v>37</v>
      </c>
      <c r="I16" s="118"/>
      <c r="J16" s="110">
        <v>0</v>
      </c>
    </row>
    <row r="17" spans="1:26" ht="18" customHeight="1" x14ac:dyDescent="0.75">
      <c r="A17" s="11"/>
      <c r="B17" s="58">
        <v>2</v>
      </c>
      <c r="C17" s="62" t="s">
        <v>32</v>
      </c>
      <c r="D17" s="69"/>
      <c r="E17" s="67"/>
      <c r="F17" s="72"/>
      <c r="G17" s="52">
        <v>7</v>
      </c>
      <c r="H17" s="108" t="s">
        <v>38</v>
      </c>
      <c r="I17" s="118"/>
      <c r="J17" s="111">
        <f>'SO 6163'!Z19</f>
        <v>0</v>
      </c>
    </row>
    <row r="18" spans="1:26" ht="18" customHeight="1" x14ac:dyDescent="0.75">
      <c r="A18" s="11"/>
      <c r="B18" s="59">
        <v>3</v>
      </c>
      <c r="C18" s="63" t="s">
        <v>33</v>
      </c>
      <c r="D18" s="70"/>
      <c r="E18" s="68"/>
      <c r="F18" s="73"/>
      <c r="G18" s="52">
        <v>8</v>
      </c>
      <c r="H18" s="108" t="s">
        <v>39</v>
      </c>
      <c r="I18" s="118"/>
      <c r="J18" s="111">
        <v>0</v>
      </c>
    </row>
    <row r="19" spans="1:26" ht="18" customHeight="1" x14ac:dyDescent="0.75">
      <c r="A19" s="11"/>
      <c r="B19" s="59">
        <v>4</v>
      </c>
      <c r="C19" s="64"/>
      <c r="D19" s="70"/>
      <c r="E19" s="68"/>
      <c r="F19" s="73"/>
      <c r="G19" s="52">
        <v>9</v>
      </c>
      <c r="H19" s="116"/>
      <c r="I19" s="118"/>
      <c r="J19" s="117"/>
    </row>
    <row r="20" spans="1:26" ht="18" customHeight="1" thickBot="1" x14ac:dyDescent="0.9">
      <c r="A20" s="11"/>
      <c r="B20" s="59">
        <v>5</v>
      </c>
      <c r="C20" s="65" t="s">
        <v>34</v>
      </c>
      <c r="D20" s="71"/>
      <c r="E20" s="92"/>
      <c r="F20" s="99">
        <f>SUM(F16:F19)</f>
        <v>0</v>
      </c>
      <c r="G20" s="52">
        <v>10</v>
      </c>
      <c r="H20" s="108" t="s">
        <v>34</v>
      </c>
      <c r="I20" s="120"/>
      <c r="J20" s="91">
        <f>SUM(J16:J19)</f>
        <v>0</v>
      </c>
    </row>
    <row r="21" spans="1:26" ht="18" customHeight="1" thickTop="1" x14ac:dyDescent="0.75">
      <c r="A21" s="11"/>
      <c r="B21" s="56" t="s">
        <v>47</v>
      </c>
      <c r="C21" s="60" t="s">
        <v>7</v>
      </c>
      <c r="D21" s="66"/>
      <c r="E21" s="18"/>
      <c r="F21" s="90"/>
      <c r="G21" s="56" t="s">
        <v>55</v>
      </c>
      <c r="H21" s="53" t="s">
        <v>7</v>
      </c>
      <c r="I21" s="28"/>
      <c r="J21" s="121"/>
    </row>
    <row r="22" spans="1:26" ht="18" customHeight="1" x14ac:dyDescent="0.75">
      <c r="A22" s="11"/>
      <c r="B22" s="51">
        <v>11</v>
      </c>
      <c r="C22" s="54" t="s">
        <v>48</v>
      </c>
      <c r="D22" s="78"/>
      <c r="E22" s="80" t="s">
        <v>53</v>
      </c>
      <c r="F22" s="72">
        <f>((F16*U22*0)+(F17*V22*0)+(F18*W22*0))/100</f>
        <v>0</v>
      </c>
      <c r="G22" s="51">
        <v>16</v>
      </c>
      <c r="H22" s="107" t="s">
        <v>56</v>
      </c>
      <c r="I22" s="119" t="s">
        <v>53</v>
      </c>
      <c r="J22" s="110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75">
      <c r="A23" s="11"/>
      <c r="B23" s="52">
        <v>12</v>
      </c>
      <c r="C23" s="55" t="s">
        <v>49</v>
      </c>
      <c r="D23" s="57"/>
      <c r="E23" s="80" t="s">
        <v>52</v>
      </c>
      <c r="F23" s="73">
        <f>((F16*U23*0)+(F17*V23*0)+(F18*W23*0))/100</f>
        <v>0</v>
      </c>
      <c r="G23" s="52">
        <v>17</v>
      </c>
      <c r="H23" s="108" t="s">
        <v>57</v>
      </c>
      <c r="I23" s="119" t="s">
        <v>53</v>
      </c>
      <c r="J23" s="111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75">
      <c r="A24" s="11"/>
      <c r="B24" s="52">
        <v>13</v>
      </c>
      <c r="C24" s="55" t="s">
        <v>50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8" t="s">
        <v>58</v>
      </c>
      <c r="I24" s="119" t="s">
        <v>52</v>
      </c>
      <c r="J24" s="111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75">
      <c r="A25" s="11"/>
      <c r="B25" s="52">
        <v>14</v>
      </c>
      <c r="C25" s="19"/>
      <c r="D25" s="57"/>
      <c r="E25" s="81"/>
      <c r="F25" s="79"/>
      <c r="G25" s="52">
        <v>19</v>
      </c>
      <c r="H25" s="116"/>
      <c r="I25" s="118"/>
      <c r="J25" s="117"/>
    </row>
    <row r="26" spans="1:26" ht="18" customHeight="1" thickBot="1" x14ac:dyDescent="0.9">
      <c r="A26" s="11"/>
      <c r="B26" s="52">
        <v>15</v>
      </c>
      <c r="C26" s="55"/>
      <c r="D26" s="57"/>
      <c r="E26" s="57"/>
      <c r="F26" s="100"/>
      <c r="G26" s="52">
        <v>20</v>
      </c>
      <c r="H26" s="108" t="s">
        <v>34</v>
      </c>
      <c r="I26" s="120"/>
      <c r="J26" s="91">
        <f>SUM(J22:J25)+SUM(F22:F25)</f>
        <v>0</v>
      </c>
    </row>
    <row r="27" spans="1:26" ht="18" customHeight="1" thickTop="1" x14ac:dyDescent="0.75">
      <c r="A27" s="11"/>
      <c r="B27" s="93"/>
      <c r="C27" s="132" t="s">
        <v>64</v>
      </c>
      <c r="D27" s="125"/>
      <c r="E27" s="94"/>
      <c r="F27" s="29"/>
      <c r="G27" s="101" t="s">
        <v>40</v>
      </c>
      <c r="H27" s="96" t="s">
        <v>41</v>
      </c>
      <c r="I27" s="28"/>
      <c r="J27" s="31"/>
    </row>
    <row r="28" spans="1:26" ht="18" customHeight="1" x14ac:dyDescent="0.75">
      <c r="A28" s="11"/>
      <c r="B28" s="25"/>
      <c r="C28" s="123"/>
      <c r="D28" s="126"/>
      <c r="E28" s="21"/>
      <c r="F28" s="11"/>
      <c r="G28" s="102">
        <v>21</v>
      </c>
      <c r="H28" s="106" t="s">
        <v>42</v>
      </c>
      <c r="I28" s="113"/>
      <c r="J28" s="89">
        <f>F20+J20+F26+J26</f>
        <v>0</v>
      </c>
    </row>
    <row r="29" spans="1:26" ht="18" customHeight="1" x14ac:dyDescent="0.75">
      <c r="A29" s="11"/>
      <c r="B29" s="74"/>
      <c r="C29" s="124"/>
      <c r="D29" s="127"/>
      <c r="E29" s="21"/>
      <c r="F29" s="11"/>
      <c r="G29" s="51">
        <v>22</v>
      </c>
      <c r="H29" s="107" t="s">
        <v>43</v>
      </c>
      <c r="I29" s="114">
        <f>J28-SUM('SO 6163'!K9:'SO 6163'!K18)</f>
        <v>0</v>
      </c>
      <c r="J29" s="110">
        <f>ROUND(((ROUND(I29,2)*20)*1/100),2)</f>
        <v>0</v>
      </c>
    </row>
    <row r="30" spans="1:26" ht="18" customHeight="1" x14ac:dyDescent="0.75">
      <c r="A30" s="11"/>
      <c r="B30" s="22"/>
      <c r="C30" s="116"/>
      <c r="D30" s="118"/>
      <c r="E30" s="21"/>
      <c r="F30" s="11"/>
      <c r="G30" s="52">
        <v>23</v>
      </c>
      <c r="H30" s="108" t="s">
        <v>44</v>
      </c>
      <c r="I30" s="80">
        <f>SUM('SO 6163'!K9:'SO 6163'!K18)</f>
        <v>0</v>
      </c>
      <c r="J30" s="111">
        <f>ROUND(((ROUND(I30,2)*0)/100),2)</f>
        <v>0</v>
      </c>
    </row>
    <row r="31" spans="1:26" ht="18" customHeight="1" x14ac:dyDescent="0.75">
      <c r="A31" s="11"/>
      <c r="B31" s="23"/>
      <c r="C31" s="128"/>
      <c r="D31" s="129"/>
      <c r="E31" s="21"/>
      <c r="F31" s="11"/>
      <c r="G31" s="102">
        <v>24</v>
      </c>
      <c r="H31" s="106" t="s">
        <v>45</v>
      </c>
      <c r="I31" s="105"/>
      <c r="J31" s="122">
        <f>SUM(J28:J30)</f>
        <v>0</v>
      </c>
    </row>
    <row r="32" spans="1:26" ht="18" customHeight="1" thickBot="1" x14ac:dyDescent="0.9">
      <c r="A32" s="11"/>
      <c r="B32" s="40"/>
      <c r="C32" s="109"/>
      <c r="D32" s="115"/>
      <c r="E32" s="75"/>
      <c r="F32" s="76"/>
      <c r="G32" s="51" t="s">
        <v>46</v>
      </c>
      <c r="H32" s="109"/>
      <c r="I32" s="115"/>
      <c r="J32" s="112"/>
    </row>
    <row r="33" spans="1:10" ht="18" customHeight="1" thickTop="1" x14ac:dyDescent="0.75">
      <c r="A33" s="11"/>
      <c r="B33" s="93"/>
      <c r="C33" s="94"/>
      <c r="D33" s="130" t="s">
        <v>62</v>
      </c>
      <c r="E33" s="15"/>
      <c r="F33" s="95"/>
      <c r="G33" s="103">
        <v>26</v>
      </c>
      <c r="H33" s="131" t="s">
        <v>63</v>
      </c>
      <c r="I33" s="29"/>
      <c r="J33" s="104"/>
    </row>
    <row r="34" spans="1:10" ht="18" customHeight="1" x14ac:dyDescent="0.7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7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7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7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7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7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9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5" thickTop="1" x14ac:dyDescent="0.7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500"/>
  <sheetViews>
    <sheetView workbookViewId="0">
      <selection activeCell="C21" sqref="C21"/>
    </sheetView>
  </sheetViews>
  <sheetFormatPr defaultColWidth="0" defaultRowHeight="14.75" x14ac:dyDescent="0.75"/>
  <cols>
    <col min="1" max="1" width="40.7265625" customWidth="1"/>
    <col min="2" max="4" width="12.7265625" customWidth="1"/>
    <col min="5" max="6" width="15.7265625" customWidth="1"/>
    <col min="7" max="7" width="3.7265625" customWidth="1"/>
    <col min="8" max="9" width="9.1328125" hidden="1" customWidth="1"/>
    <col min="10" max="26" width="0" hidden="1" customWidth="1"/>
    <col min="27" max="16384" width="9.1328125" hidden="1"/>
  </cols>
  <sheetData>
    <row r="1" spans="1:26" ht="35.15" customHeight="1" x14ac:dyDescent="0.75">
      <c r="A1" s="205" t="s">
        <v>25</v>
      </c>
      <c r="B1" s="206"/>
      <c r="C1" s="206"/>
      <c r="D1" s="207"/>
      <c r="E1" s="135" t="s">
        <v>23</v>
      </c>
      <c r="F1" s="134"/>
      <c r="W1">
        <v>30.126000000000001</v>
      </c>
    </row>
    <row r="2" spans="1:26" ht="20.149999999999999" customHeight="1" x14ac:dyDescent="0.75">
      <c r="A2" s="205" t="s">
        <v>26</v>
      </c>
      <c r="B2" s="206"/>
      <c r="C2" s="206"/>
      <c r="D2" s="207"/>
      <c r="E2" s="135" t="s">
        <v>21</v>
      </c>
      <c r="F2" s="134"/>
    </row>
    <row r="3" spans="1:26" ht="20.149999999999999" customHeight="1" x14ac:dyDescent="0.75">
      <c r="A3" s="205" t="s">
        <v>27</v>
      </c>
      <c r="B3" s="206"/>
      <c r="C3" s="206"/>
      <c r="D3" s="207"/>
      <c r="E3" s="135" t="s">
        <v>743</v>
      </c>
      <c r="F3" s="134"/>
    </row>
    <row r="4" spans="1:26" x14ac:dyDescent="0.75">
      <c r="A4" s="136" t="s">
        <v>1</v>
      </c>
      <c r="B4" s="133"/>
      <c r="C4" s="133"/>
      <c r="D4" s="133"/>
      <c r="E4" s="133"/>
      <c r="F4" s="133"/>
    </row>
    <row r="5" spans="1:26" x14ac:dyDescent="0.75">
      <c r="A5" s="136" t="s">
        <v>601</v>
      </c>
      <c r="B5" s="133"/>
      <c r="C5" s="133"/>
      <c r="D5" s="133"/>
      <c r="E5" s="133"/>
      <c r="F5" s="133"/>
    </row>
    <row r="6" spans="1:26" x14ac:dyDescent="0.75">
      <c r="A6" s="133"/>
      <c r="B6" s="133"/>
      <c r="C6" s="133"/>
      <c r="D6" s="133"/>
      <c r="E6" s="133"/>
      <c r="F6" s="133"/>
    </row>
    <row r="7" spans="1:26" x14ac:dyDescent="0.75">
      <c r="A7" s="133"/>
      <c r="B7" s="133"/>
      <c r="C7" s="133"/>
      <c r="D7" s="133"/>
      <c r="E7" s="133"/>
      <c r="F7" s="133"/>
    </row>
    <row r="8" spans="1:26" x14ac:dyDescent="0.75">
      <c r="A8" s="137" t="s">
        <v>68</v>
      </c>
      <c r="B8" s="133"/>
      <c r="C8" s="133"/>
      <c r="D8" s="133"/>
      <c r="E8" s="133"/>
      <c r="F8" s="133"/>
    </row>
    <row r="9" spans="1:26" x14ac:dyDescent="0.75">
      <c r="A9" s="138" t="s">
        <v>65</v>
      </c>
      <c r="B9" s="138" t="s">
        <v>59</v>
      </c>
      <c r="C9" s="138" t="s">
        <v>60</v>
      </c>
      <c r="D9" s="138" t="s">
        <v>34</v>
      </c>
      <c r="E9" s="138" t="s">
        <v>66</v>
      </c>
      <c r="F9" s="138" t="s">
        <v>67</v>
      </c>
    </row>
    <row r="10" spans="1:26" x14ac:dyDescent="0.75">
      <c r="A10" s="145" t="s">
        <v>69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75">
      <c r="A11" s="147" t="s">
        <v>70</v>
      </c>
      <c r="B11" s="148">
        <f>'SO 6163'!L16</f>
        <v>0</v>
      </c>
      <c r="C11" s="148">
        <f>'SO 6163'!M16</f>
        <v>0</v>
      </c>
      <c r="D11" s="148">
        <f>'SO 6163'!I16</f>
        <v>0</v>
      </c>
      <c r="E11" s="149">
        <f>'SO 6163'!S16</f>
        <v>0</v>
      </c>
      <c r="F11" s="149">
        <f>'SO 6163'!V16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75">
      <c r="A12" s="2" t="s">
        <v>69</v>
      </c>
      <c r="B12" s="150">
        <f>'SO 6163'!L18</f>
        <v>0</v>
      </c>
      <c r="C12" s="150">
        <f>'SO 6163'!M18</f>
        <v>0</v>
      </c>
      <c r="D12" s="150">
        <f>'SO 6163'!I18</f>
        <v>0</v>
      </c>
      <c r="E12" s="151">
        <f>'SO 6163'!S18</f>
        <v>0</v>
      </c>
      <c r="F12" s="151">
        <f>'SO 6163'!V18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x14ac:dyDescent="0.75">
      <c r="A13" s="1"/>
      <c r="B13" s="140"/>
      <c r="C13" s="140"/>
      <c r="D13" s="140"/>
      <c r="E13" s="139"/>
      <c r="F13" s="139"/>
    </row>
    <row r="14" spans="1:26" x14ac:dyDescent="0.75">
      <c r="A14" s="2" t="s">
        <v>89</v>
      </c>
      <c r="B14" s="150">
        <f>'SO 6163'!L19</f>
        <v>0</v>
      </c>
      <c r="C14" s="150">
        <f>'SO 6163'!M19</f>
        <v>0</v>
      </c>
      <c r="D14" s="150">
        <f>'SO 6163'!I19</f>
        <v>0</v>
      </c>
      <c r="E14" s="151">
        <f>'SO 6163'!S19</f>
        <v>0</v>
      </c>
      <c r="F14" s="151">
        <f>'SO 6163'!V19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x14ac:dyDescent="0.75">
      <c r="A15" s="1"/>
      <c r="B15" s="140"/>
      <c r="C15" s="140"/>
      <c r="D15" s="140"/>
      <c r="E15" s="139"/>
      <c r="F15" s="139"/>
    </row>
    <row r="16" spans="1:26" x14ac:dyDescent="0.75">
      <c r="A16" s="1"/>
      <c r="B16" s="140"/>
      <c r="C16" s="140"/>
      <c r="D16" s="140"/>
      <c r="E16" s="139"/>
      <c r="F16" s="139"/>
    </row>
    <row r="17" spans="1:6" x14ac:dyDescent="0.75">
      <c r="A17" s="1"/>
      <c r="B17" s="140"/>
      <c r="C17" s="140"/>
      <c r="D17" s="140"/>
      <c r="E17" s="139"/>
      <c r="F17" s="139"/>
    </row>
    <row r="18" spans="1:6" x14ac:dyDescent="0.75">
      <c r="A18" s="1"/>
      <c r="B18" s="140"/>
      <c r="C18" s="140"/>
      <c r="D18" s="140"/>
      <c r="E18" s="139"/>
      <c r="F18" s="139"/>
    </row>
    <row r="19" spans="1:6" x14ac:dyDescent="0.75">
      <c r="A19" s="1"/>
      <c r="B19" s="140"/>
      <c r="C19" s="140"/>
      <c r="D19" s="140"/>
      <c r="E19" s="139"/>
      <c r="F19" s="139"/>
    </row>
    <row r="20" spans="1:6" x14ac:dyDescent="0.75">
      <c r="A20" s="1"/>
      <c r="B20" s="140"/>
      <c r="C20" s="140"/>
      <c r="D20" s="140"/>
      <c r="E20" s="139"/>
      <c r="F20" s="139"/>
    </row>
    <row r="21" spans="1:6" x14ac:dyDescent="0.75">
      <c r="A21" s="1"/>
      <c r="B21" s="140"/>
      <c r="C21" s="140"/>
      <c r="D21" s="140"/>
      <c r="E21" s="139"/>
      <c r="F21" s="139"/>
    </row>
    <row r="22" spans="1:6" x14ac:dyDescent="0.75">
      <c r="A22" s="1"/>
      <c r="B22" s="140"/>
      <c r="C22" s="140"/>
      <c r="D22" s="140"/>
      <c r="E22" s="139"/>
      <c r="F22" s="139"/>
    </row>
    <row r="23" spans="1:6" x14ac:dyDescent="0.75">
      <c r="A23" s="1"/>
      <c r="B23" s="140"/>
      <c r="C23" s="140"/>
      <c r="D23" s="140"/>
      <c r="E23" s="139"/>
      <c r="F23" s="139"/>
    </row>
    <row r="24" spans="1:6" x14ac:dyDescent="0.75">
      <c r="A24" s="1"/>
      <c r="B24" s="140"/>
      <c r="C24" s="140"/>
      <c r="D24" s="140"/>
      <c r="E24" s="139"/>
      <c r="F24" s="139"/>
    </row>
    <row r="25" spans="1:6" x14ac:dyDescent="0.75">
      <c r="A25" s="1"/>
      <c r="B25" s="140"/>
      <c r="C25" s="140"/>
      <c r="D25" s="140"/>
      <c r="E25" s="139"/>
      <c r="F25" s="139"/>
    </row>
    <row r="26" spans="1:6" x14ac:dyDescent="0.75">
      <c r="A26" s="1"/>
      <c r="B26" s="140"/>
      <c r="C26" s="140"/>
      <c r="D26" s="140"/>
      <c r="E26" s="139"/>
      <c r="F26" s="139"/>
    </row>
    <row r="27" spans="1:6" x14ac:dyDescent="0.75">
      <c r="A27" s="1"/>
      <c r="B27" s="140"/>
      <c r="C27" s="140"/>
      <c r="D27" s="140"/>
      <c r="E27" s="139"/>
      <c r="F27" s="139"/>
    </row>
    <row r="28" spans="1:6" x14ac:dyDescent="0.75">
      <c r="A28" s="1"/>
      <c r="B28" s="140"/>
      <c r="C28" s="140"/>
      <c r="D28" s="140"/>
      <c r="E28" s="139"/>
      <c r="F28" s="139"/>
    </row>
    <row r="29" spans="1:6" x14ac:dyDescent="0.75">
      <c r="A29" s="1"/>
      <c r="B29" s="140"/>
      <c r="C29" s="140"/>
      <c r="D29" s="140"/>
      <c r="E29" s="139"/>
      <c r="F29" s="139"/>
    </row>
    <row r="30" spans="1:6" x14ac:dyDescent="0.75">
      <c r="A30" s="1"/>
      <c r="B30" s="140"/>
      <c r="C30" s="140"/>
      <c r="D30" s="140"/>
      <c r="E30" s="139"/>
      <c r="F30" s="139"/>
    </row>
    <row r="31" spans="1:6" x14ac:dyDescent="0.75">
      <c r="A31" s="1"/>
      <c r="B31" s="140"/>
      <c r="C31" s="140"/>
      <c r="D31" s="140"/>
      <c r="E31" s="139"/>
      <c r="F31" s="139"/>
    </row>
    <row r="32" spans="1:6" x14ac:dyDescent="0.75">
      <c r="A32" s="1"/>
      <c r="B32" s="140"/>
      <c r="C32" s="140"/>
      <c r="D32" s="140"/>
      <c r="E32" s="139"/>
      <c r="F32" s="139"/>
    </row>
    <row r="33" spans="1:6" x14ac:dyDescent="0.75">
      <c r="A33" s="1"/>
      <c r="B33" s="140"/>
      <c r="C33" s="140"/>
      <c r="D33" s="140"/>
      <c r="E33" s="139"/>
      <c r="F33" s="139"/>
    </row>
    <row r="34" spans="1:6" x14ac:dyDescent="0.75">
      <c r="A34" s="1"/>
      <c r="B34" s="140"/>
      <c r="C34" s="140"/>
      <c r="D34" s="140"/>
      <c r="E34" s="139"/>
      <c r="F34" s="139"/>
    </row>
    <row r="35" spans="1:6" x14ac:dyDescent="0.75">
      <c r="A35" s="1"/>
      <c r="B35" s="140"/>
      <c r="C35" s="140"/>
      <c r="D35" s="140"/>
      <c r="E35" s="139"/>
      <c r="F35" s="139"/>
    </row>
    <row r="36" spans="1:6" x14ac:dyDescent="0.75">
      <c r="A36" s="1"/>
      <c r="B36" s="140"/>
      <c r="C36" s="140"/>
      <c r="D36" s="140"/>
      <c r="E36" s="139"/>
      <c r="F36" s="139"/>
    </row>
    <row r="37" spans="1:6" x14ac:dyDescent="0.75">
      <c r="A37" s="1"/>
      <c r="B37" s="140"/>
      <c r="C37" s="140"/>
      <c r="D37" s="140"/>
      <c r="E37" s="139"/>
      <c r="F37" s="139"/>
    </row>
    <row r="38" spans="1:6" x14ac:dyDescent="0.75">
      <c r="A38" s="1"/>
      <c r="B38" s="140"/>
      <c r="C38" s="140"/>
      <c r="D38" s="140"/>
      <c r="E38" s="139"/>
      <c r="F38" s="139"/>
    </row>
    <row r="39" spans="1:6" x14ac:dyDescent="0.75">
      <c r="A39" s="1"/>
      <c r="B39" s="140"/>
      <c r="C39" s="140"/>
      <c r="D39" s="140"/>
      <c r="E39" s="139"/>
      <c r="F39" s="139"/>
    </row>
    <row r="40" spans="1:6" x14ac:dyDescent="0.75">
      <c r="A40" s="1"/>
      <c r="B40" s="140"/>
      <c r="C40" s="140"/>
      <c r="D40" s="140"/>
      <c r="E40" s="139"/>
      <c r="F40" s="139"/>
    </row>
    <row r="41" spans="1:6" x14ac:dyDescent="0.75">
      <c r="A41" s="1"/>
      <c r="B41" s="140"/>
      <c r="C41" s="140"/>
      <c r="D41" s="140"/>
      <c r="E41" s="139"/>
      <c r="F41" s="139"/>
    </row>
    <row r="42" spans="1:6" x14ac:dyDescent="0.75">
      <c r="A42" s="1"/>
      <c r="B42" s="140"/>
      <c r="C42" s="140"/>
      <c r="D42" s="140"/>
      <c r="E42" s="139"/>
      <c r="F42" s="139"/>
    </row>
    <row r="43" spans="1:6" x14ac:dyDescent="0.75">
      <c r="A43" s="1"/>
      <c r="B43" s="140"/>
      <c r="C43" s="140"/>
      <c r="D43" s="140"/>
      <c r="E43" s="139"/>
      <c r="F43" s="139"/>
    </row>
    <row r="44" spans="1:6" x14ac:dyDescent="0.75">
      <c r="A44" s="1"/>
      <c r="B44" s="140"/>
      <c r="C44" s="140"/>
      <c r="D44" s="140"/>
      <c r="E44" s="139"/>
      <c r="F44" s="139"/>
    </row>
    <row r="45" spans="1:6" x14ac:dyDescent="0.75">
      <c r="A45" s="1"/>
      <c r="B45" s="140"/>
      <c r="C45" s="140"/>
      <c r="D45" s="140"/>
      <c r="E45" s="139"/>
      <c r="F45" s="139"/>
    </row>
    <row r="46" spans="1:6" x14ac:dyDescent="0.75">
      <c r="A46" s="1"/>
      <c r="B46" s="140"/>
      <c r="C46" s="140"/>
      <c r="D46" s="140"/>
      <c r="E46" s="139"/>
      <c r="F46" s="139"/>
    </row>
    <row r="47" spans="1:6" x14ac:dyDescent="0.75">
      <c r="A47" s="1"/>
      <c r="B47" s="140"/>
      <c r="C47" s="140"/>
      <c r="D47" s="140"/>
      <c r="E47" s="139"/>
      <c r="F47" s="139"/>
    </row>
    <row r="48" spans="1:6" x14ac:dyDescent="0.75">
      <c r="A48" s="1"/>
      <c r="B48" s="140"/>
      <c r="C48" s="140"/>
      <c r="D48" s="140"/>
      <c r="E48" s="139"/>
      <c r="F48" s="139"/>
    </row>
    <row r="49" spans="1:6" x14ac:dyDescent="0.75">
      <c r="A49" s="1"/>
      <c r="B49" s="140"/>
      <c r="C49" s="140"/>
      <c r="D49" s="140"/>
      <c r="E49" s="139"/>
      <c r="F49" s="139"/>
    </row>
    <row r="50" spans="1:6" x14ac:dyDescent="0.75">
      <c r="A50" s="1"/>
      <c r="B50" s="140"/>
      <c r="C50" s="140"/>
      <c r="D50" s="140"/>
      <c r="E50" s="139"/>
      <c r="F50" s="139"/>
    </row>
    <row r="51" spans="1:6" x14ac:dyDescent="0.75">
      <c r="A51" s="1"/>
      <c r="B51" s="140"/>
      <c r="C51" s="140"/>
      <c r="D51" s="140"/>
      <c r="E51" s="139"/>
      <c r="F51" s="139"/>
    </row>
    <row r="52" spans="1:6" x14ac:dyDescent="0.75">
      <c r="A52" s="1"/>
      <c r="B52" s="140"/>
      <c r="C52" s="140"/>
      <c r="D52" s="140"/>
      <c r="E52" s="139"/>
      <c r="F52" s="139"/>
    </row>
    <row r="53" spans="1:6" x14ac:dyDescent="0.75">
      <c r="A53" s="1"/>
      <c r="B53" s="140"/>
      <c r="C53" s="140"/>
      <c r="D53" s="140"/>
      <c r="E53" s="139"/>
      <c r="F53" s="139"/>
    </row>
    <row r="54" spans="1:6" x14ac:dyDescent="0.75">
      <c r="A54" s="1"/>
      <c r="B54" s="140"/>
      <c r="C54" s="140"/>
      <c r="D54" s="140"/>
      <c r="E54" s="139"/>
      <c r="F54" s="139"/>
    </row>
    <row r="55" spans="1:6" x14ac:dyDescent="0.75">
      <c r="A55" s="1"/>
      <c r="B55" s="140"/>
      <c r="C55" s="140"/>
      <c r="D55" s="140"/>
      <c r="E55" s="139"/>
      <c r="F55" s="139"/>
    </row>
    <row r="56" spans="1:6" x14ac:dyDescent="0.75">
      <c r="A56" s="1"/>
      <c r="B56" s="140"/>
      <c r="C56" s="140"/>
      <c r="D56" s="140"/>
      <c r="E56" s="139"/>
      <c r="F56" s="139"/>
    </row>
    <row r="57" spans="1:6" x14ac:dyDescent="0.75">
      <c r="A57" s="1"/>
      <c r="B57" s="140"/>
      <c r="C57" s="140"/>
      <c r="D57" s="140"/>
      <c r="E57" s="139"/>
      <c r="F57" s="139"/>
    </row>
    <row r="58" spans="1:6" x14ac:dyDescent="0.75">
      <c r="A58" s="1"/>
      <c r="B58" s="140"/>
      <c r="C58" s="140"/>
      <c r="D58" s="140"/>
      <c r="E58" s="139"/>
      <c r="F58" s="139"/>
    </row>
    <row r="59" spans="1:6" x14ac:dyDescent="0.75">
      <c r="A59" s="1"/>
      <c r="B59" s="140"/>
      <c r="C59" s="140"/>
      <c r="D59" s="140"/>
      <c r="E59" s="139"/>
      <c r="F59" s="139"/>
    </row>
    <row r="60" spans="1:6" x14ac:dyDescent="0.75">
      <c r="A60" s="1"/>
      <c r="B60" s="140"/>
      <c r="C60" s="140"/>
      <c r="D60" s="140"/>
      <c r="E60" s="139"/>
      <c r="F60" s="139"/>
    </row>
    <row r="61" spans="1:6" x14ac:dyDescent="0.75">
      <c r="A61" s="1"/>
      <c r="B61" s="140"/>
      <c r="C61" s="140"/>
      <c r="D61" s="140"/>
      <c r="E61" s="139"/>
      <c r="F61" s="139"/>
    </row>
    <row r="62" spans="1:6" x14ac:dyDescent="0.75">
      <c r="A62" s="1"/>
      <c r="B62" s="140"/>
      <c r="C62" s="140"/>
      <c r="D62" s="140"/>
      <c r="E62" s="139"/>
      <c r="F62" s="139"/>
    </row>
    <row r="63" spans="1:6" x14ac:dyDescent="0.75">
      <c r="A63" s="1"/>
      <c r="B63" s="140"/>
      <c r="C63" s="140"/>
      <c r="D63" s="140"/>
      <c r="E63" s="139"/>
      <c r="F63" s="139"/>
    </row>
    <row r="64" spans="1:6" x14ac:dyDescent="0.75">
      <c r="A64" s="1"/>
      <c r="B64" s="140"/>
      <c r="C64" s="140"/>
      <c r="D64" s="140"/>
      <c r="E64" s="139"/>
      <c r="F64" s="139"/>
    </row>
    <row r="65" spans="1:6" x14ac:dyDescent="0.75">
      <c r="A65" s="1"/>
      <c r="B65" s="140"/>
      <c r="C65" s="140"/>
      <c r="D65" s="140"/>
      <c r="E65" s="139"/>
      <c r="F65" s="139"/>
    </row>
    <row r="66" spans="1:6" x14ac:dyDescent="0.75">
      <c r="A66" s="1"/>
      <c r="B66" s="140"/>
      <c r="C66" s="140"/>
      <c r="D66" s="140"/>
      <c r="E66" s="139"/>
      <c r="F66" s="139"/>
    </row>
    <row r="67" spans="1:6" x14ac:dyDescent="0.75">
      <c r="A67" s="1"/>
      <c r="B67" s="140"/>
      <c r="C67" s="140"/>
      <c r="D67" s="140"/>
      <c r="E67" s="139"/>
      <c r="F67" s="139"/>
    </row>
    <row r="68" spans="1:6" x14ac:dyDescent="0.75">
      <c r="A68" s="1"/>
      <c r="B68" s="140"/>
      <c r="C68" s="140"/>
      <c r="D68" s="140"/>
      <c r="E68" s="139"/>
      <c r="F68" s="139"/>
    </row>
    <row r="69" spans="1:6" x14ac:dyDescent="0.75">
      <c r="A69" s="1"/>
      <c r="B69" s="140"/>
      <c r="C69" s="140"/>
      <c r="D69" s="140"/>
      <c r="E69" s="139"/>
      <c r="F69" s="139"/>
    </row>
    <row r="70" spans="1:6" x14ac:dyDescent="0.75">
      <c r="A70" s="1"/>
      <c r="B70" s="140"/>
      <c r="C70" s="140"/>
      <c r="D70" s="140"/>
      <c r="E70" s="139"/>
      <c r="F70" s="139"/>
    </row>
    <row r="71" spans="1:6" x14ac:dyDescent="0.75">
      <c r="A71" s="1"/>
      <c r="B71" s="140"/>
      <c r="C71" s="140"/>
      <c r="D71" s="140"/>
      <c r="E71" s="139"/>
      <c r="F71" s="139"/>
    </row>
    <row r="72" spans="1:6" x14ac:dyDescent="0.75">
      <c r="A72" s="1"/>
      <c r="B72" s="140"/>
      <c r="C72" s="140"/>
      <c r="D72" s="140"/>
      <c r="E72" s="139"/>
      <c r="F72" s="139"/>
    </row>
    <row r="73" spans="1:6" x14ac:dyDescent="0.75">
      <c r="A73" s="1"/>
      <c r="B73" s="140"/>
      <c r="C73" s="140"/>
      <c r="D73" s="140"/>
      <c r="E73" s="139"/>
      <c r="F73" s="139"/>
    </row>
    <row r="74" spans="1:6" x14ac:dyDescent="0.75">
      <c r="A74" s="1"/>
      <c r="B74" s="1"/>
      <c r="C74" s="1"/>
      <c r="D74" s="1"/>
      <c r="E74" s="1"/>
      <c r="F74" s="1"/>
    </row>
    <row r="75" spans="1:6" x14ac:dyDescent="0.75">
      <c r="A75" s="1"/>
      <c r="B75" s="1"/>
      <c r="C75" s="1"/>
      <c r="D75" s="1"/>
      <c r="E75" s="1"/>
      <c r="F75" s="1"/>
    </row>
    <row r="76" spans="1:6" x14ac:dyDescent="0.75">
      <c r="A76" s="1"/>
      <c r="B76" s="1"/>
      <c r="C76" s="1"/>
      <c r="D76" s="1"/>
      <c r="E76" s="1"/>
      <c r="F76" s="1"/>
    </row>
    <row r="77" spans="1:6" x14ac:dyDescent="0.75">
      <c r="A77" s="1"/>
      <c r="B77" s="1"/>
      <c r="C77" s="1"/>
      <c r="D77" s="1"/>
      <c r="E77" s="1"/>
      <c r="F77" s="1"/>
    </row>
    <row r="78" spans="1:6" x14ac:dyDescent="0.75">
      <c r="A78" s="1"/>
      <c r="B78" s="1"/>
      <c r="C78" s="1"/>
      <c r="D78" s="1"/>
      <c r="E78" s="1"/>
      <c r="F78" s="1"/>
    </row>
    <row r="79" spans="1:6" x14ac:dyDescent="0.75">
      <c r="A79" s="1"/>
      <c r="B79" s="1"/>
      <c r="C79" s="1"/>
      <c r="D79" s="1"/>
      <c r="E79" s="1"/>
      <c r="F79" s="1"/>
    </row>
    <row r="80" spans="1:6" x14ac:dyDescent="0.75">
      <c r="A80" s="1"/>
      <c r="B80" s="1"/>
      <c r="C80" s="1"/>
      <c r="D80" s="1"/>
      <c r="E80" s="1"/>
      <c r="F80" s="1"/>
    </row>
    <row r="81" spans="1:6" x14ac:dyDescent="0.75">
      <c r="A81" s="1"/>
      <c r="B81" s="1"/>
      <c r="C81" s="1"/>
      <c r="D81" s="1"/>
      <c r="E81" s="1"/>
      <c r="F81" s="1"/>
    </row>
    <row r="82" spans="1:6" x14ac:dyDescent="0.75">
      <c r="A82" s="1"/>
      <c r="B82" s="1"/>
      <c r="C82" s="1"/>
      <c r="D82" s="1"/>
      <c r="E82" s="1"/>
      <c r="F82" s="1"/>
    </row>
    <row r="83" spans="1:6" x14ac:dyDescent="0.75">
      <c r="A83" s="1"/>
      <c r="B83" s="1"/>
      <c r="C83" s="1"/>
      <c r="D83" s="1"/>
      <c r="E83" s="1"/>
      <c r="F83" s="1"/>
    </row>
    <row r="84" spans="1:6" x14ac:dyDescent="0.75">
      <c r="A84" s="1"/>
      <c r="B84" s="1"/>
      <c r="C84" s="1"/>
      <c r="D84" s="1"/>
      <c r="E84" s="1"/>
      <c r="F84" s="1"/>
    </row>
    <row r="85" spans="1:6" x14ac:dyDescent="0.75">
      <c r="A85" s="1"/>
      <c r="B85" s="1"/>
      <c r="C85" s="1"/>
      <c r="D85" s="1"/>
      <c r="E85" s="1"/>
      <c r="F85" s="1"/>
    </row>
    <row r="86" spans="1:6" x14ac:dyDescent="0.75">
      <c r="A86" s="1"/>
      <c r="B86" s="1"/>
      <c r="C86" s="1"/>
      <c r="D86" s="1"/>
      <c r="E86" s="1"/>
      <c r="F86" s="1"/>
    </row>
    <row r="87" spans="1:6" x14ac:dyDescent="0.75">
      <c r="A87" s="1"/>
      <c r="B87" s="1"/>
      <c r="C87" s="1"/>
      <c r="D87" s="1"/>
      <c r="E87" s="1"/>
      <c r="F87" s="1"/>
    </row>
    <row r="88" spans="1:6" x14ac:dyDescent="0.75">
      <c r="A88" s="1"/>
      <c r="B88" s="1"/>
      <c r="C88" s="1"/>
      <c r="D88" s="1"/>
      <c r="E88" s="1"/>
      <c r="F88" s="1"/>
    </row>
    <row r="89" spans="1:6" x14ac:dyDescent="0.75">
      <c r="A89" s="1"/>
      <c r="B89" s="1"/>
      <c r="C89" s="1"/>
      <c r="D89" s="1"/>
      <c r="E89" s="1"/>
      <c r="F89" s="1"/>
    </row>
    <row r="90" spans="1:6" x14ac:dyDescent="0.75">
      <c r="A90" s="1"/>
      <c r="B90" s="1"/>
      <c r="C90" s="1"/>
      <c r="D90" s="1"/>
      <c r="E90" s="1"/>
      <c r="F90" s="1"/>
    </row>
    <row r="91" spans="1:6" x14ac:dyDescent="0.75">
      <c r="A91" s="1"/>
      <c r="B91" s="1"/>
      <c r="C91" s="1"/>
      <c r="D91" s="1"/>
      <c r="E91" s="1"/>
      <c r="F91" s="1"/>
    </row>
    <row r="92" spans="1:6" x14ac:dyDescent="0.75">
      <c r="A92" s="1"/>
      <c r="B92" s="1"/>
      <c r="C92" s="1"/>
      <c r="D92" s="1"/>
      <c r="E92" s="1"/>
      <c r="F92" s="1"/>
    </row>
    <row r="93" spans="1:6" x14ac:dyDescent="0.75">
      <c r="A93" s="1"/>
      <c r="B93" s="1"/>
      <c r="C93" s="1"/>
      <c r="D93" s="1"/>
      <c r="E93" s="1"/>
      <c r="F93" s="1"/>
    </row>
    <row r="94" spans="1:6" x14ac:dyDescent="0.75">
      <c r="A94" s="1"/>
      <c r="B94" s="1"/>
      <c r="C94" s="1"/>
      <c r="D94" s="1"/>
      <c r="E94" s="1"/>
      <c r="F94" s="1"/>
    </row>
    <row r="95" spans="1:6" x14ac:dyDescent="0.75">
      <c r="A95" s="1"/>
      <c r="B95" s="1"/>
      <c r="C95" s="1"/>
      <c r="D95" s="1"/>
      <c r="E95" s="1"/>
      <c r="F95" s="1"/>
    </row>
    <row r="96" spans="1:6" x14ac:dyDescent="0.75">
      <c r="A96" s="1"/>
      <c r="B96" s="1"/>
      <c r="C96" s="1"/>
      <c r="D96" s="1"/>
      <c r="E96" s="1"/>
      <c r="F96" s="1"/>
    </row>
    <row r="97" spans="1:6" x14ac:dyDescent="0.75">
      <c r="A97" s="1"/>
      <c r="B97" s="1"/>
      <c r="C97" s="1"/>
      <c r="D97" s="1"/>
      <c r="E97" s="1"/>
      <c r="F97" s="1"/>
    </row>
    <row r="98" spans="1:6" x14ac:dyDescent="0.75">
      <c r="A98" s="1"/>
      <c r="B98" s="1"/>
      <c r="C98" s="1"/>
      <c r="D98" s="1"/>
      <c r="E98" s="1"/>
      <c r="F98" s="1"/>
    </row>
    <row r="99" spans="1:6" x14ac:dyDescent="0.75">
      <c r="A99" s="1"/>
      <c r="B99" s="1"/>
      <c r="C99" s="1"/>
      <c r="D99" s="1"/>
      <c r="E99" s="1"/>
      <c r="F99" s="1"/>
    </row>
    <row r="100" spans="1:6" x14ac:dyDescent="0.75">
      <c r="A100" s="1"/>
      <c r="B100" s="1"/>
      <c r="C100" s="1"/>
      <c r="D100" s="1"/>
      <c r="E100" s="1"/>
      <c r="F100" s="1"/>
    </row>
    <row r="101" spans="1:6" x14ac:dyDescent="0.75">
      <c r="A101" s="1"/>
      <c r="B101" s="1"/>
      <c r="C101" s="1"/>
      <c r="D101" s="1"/>
      <c r="E101" s="1"/>
      <c r="F101" s="1"/>
    </row>
    <row r="102" spans="1:6" x14ac:dyDescent="0.75">
      <c r="A102" s="1"/>
      <c r="B102" s="1"/>
      <c r="C102" s="1"/>
      <c r="D102" s="1"/>
      <c r="E102" s="1"/>
      <c r="F102" s="1"/>
    </row>
    <row r="103" spans="1:6" x14ac:dyDescent="0.75">
      <c r="A103" s="1"/>
      <c r="B103" s="1"/>
      <c r="C103" s="1"/>
      <c r="D103" s="1"/>
      <c r="E103" s="1"/>
      <c r="F103" s="1"/>
    </row>
    <row r="104" spans="1:6" x14ac:dyDescent="0.75">
      <c r="A104" s="1"/>
      <c r="B104" s="1"/>
      <c r="C104" s="1"/>
      <c r="D104" s="1"/>
      <c r="E104" s="1"/>
      <c r="F104" s="1"/>
    </row>
    <row r="105" spans="1:6" x14ac:dyDescent="0.75">
      <c r="A105" s="1"/>
      <c r="B105" s="1"/>
      <c r="C105" s="1"/>
      <c r="D105" s="1"/>
      <c r="E105" s="1"/>
      <c r="F105" s="1"/>
    </row>
    <row r="106" spans="1:6" x14ac:dyDescent="0.75">
      <c r="A106" s="1"/>
      <c r="B106" s="1"/>
      <c r="C106" s="1"/>
      <c r="D106" s="1"/>
      <c r="E106" s="1"/>
      <c r="F106" s="1"/>
    </row>
    <row r="107" spans="1:6" x14ac:dyDescent="0.75">
      <c r="A107" s="1"/>
      <c r="B107" s="1"/>
      <c r="C107" s="1"/>
      <c r="D107" s="1"/>
      <c r="E107" s="1"/>
      <c r="F107" s="1"/>
    </row>
    <row r="108" spans="1:6" x14ac:dyDescent="0.75">
      <c r="A108" s="1"/>
      <c r="B108" s="1"/>
      <c r="C108" s="1"/>
      <c r="D108" s="1"/>
      <c r="E108" s="1"/>
      <c r="F108" s="1"/>
    </row>
    <row r="109" spans="1:6" x14ac:dyDescent="0.75">
      <c r="A109" s="1"/>
      <c r="B109" s="1"/>
      <c r="C109" s="1"/>
      <c r="D109" s="1"/>
      <c r="E109" s="1"/>
      <c r="F109" s="1"/>
    </row>
    <row r="110" spans="1:6" x14ac:dyDescent="0.75">
      <c r="A110" s="1"/>
      <c r="B110" s="1"/>
      <c r="C110" s="1"/>
      <c r="D110" s="1"/>
      <c r="E110" s="1"/>
      <c r="F110" s="1"/>
    </row>
    <row r="111" spans="1:6" x14ac:dyDescent="0.75">
      <c r="A111" s="1"/>
      <c r="B111" s="1"/>
      <c r="C111" s="1"/>
      <c r="D111" s="1"/>
      <c r="E111" s="1"/>
      <c r="F111" s="1"/>
    </row>
    <row r="112" spans="1:6" x14ac:dyDescent="0.75">
      <c r="A112" s="1"/>
      <c r="B112" s="1"/>
      <c r="C112" s="1"/>
      <c r="D112" s="1"/>
      <c r="E112" s="1"/>
      <c r="F112" s="1"/>
    </row>
    <row r="113" spans="1:6" x14ac:dyDescent="0.75">
      <c r="A113" s="1"/>
      <c r="B113" s="1"/>
      <c r="C113" s="1"/>
      <c r="D113" s="1"/>
      <c r="E113" s="1"/>
      <c r="F113" s="1"/>
    </row>
    <row r="114" spans="1:6" x14ac:dyDescent="0.75">
      <c r="A114" s="1"/>
      <c r="B114" s="1"/>
      <c r="C114" s="1"/>
      <c r="D114" s="1"/>
      <c r="E114" s="1"/>
      <c r="F114" s="1"/>
    </row>
    <row r="115" spans="1:6" x14ac:dyDescent="0.75">
      <c r="A115" s="1"/>
      <c r="B115" s="1"/>
      <c r="C115" s="1"/>
      <c r="D115" s="1"/>
      <c r="E115" s="1"/>
      <c r="F115" s="1"/>
    </row>
    <row r="116" spans="1:6" x14ac:dyDescent="0.75">
      <c r="A116" s="1"/>
      <c r="B116" s="1"/>
      <c r="C116" s="1"/>
      <c r="D116" s="1"/>
      <c r="E116" s="1"/>
      <c r="F116" s="1"/>
    </row>
    <row r="117" spans="1:6" x14ac:dyDescent="0.75">
      <c r="A117" s="1"/>
      <c r="B117" s="1"/>
      <c r="C117" s="1"/>
      <c r="D117" s="1"/>
      <c r="E117" s="1"/>
      <c r="F117" s="1"/>
    </row>
    <row r="118" spans="1:6" x14ac:dyDescent="0.75">
      <c r="A118" s="1"/>
      <c r="B118" s="1"/>
      <c r="C118" s="1"/>
      <c r="D118" s="1"/>
      <c r="E118" s="1"/>
      <c r="F118" s="1"/>
    </row>
    <row r="119" spans="1:6" x14ac:dyDescent="0.75">
      <c r="A119" s="1"/>
      <c r="B119" s="1"/>
      <c r="C119" s="1"/>
      <c r="D119" s="1"/>
      <c r="E119" s="1"/>
      <c r="F119" s="1"/>
    </row>
    <row r="120" spans="1:6" x14ac:dyDescent="0.75">
      <c r="A120" s="1"/>
      <c r="B120" s="1"/>
      <c r="C120" s="1"/>
      <c r="D120" s="1"/>
      <c r="E120" s="1"/>
      <c r="F120" s="1"/>
    </row>
    <row r="121" spans="1:6" x14ac:dyDescent="0.75">
      <c r="A121" s="1"/>
      <c r="B121" s="1"/>
      <c r="C121" s="1"/>
      <c r="D121" s="1"/>
      <c r="E121" s="1"/>
      <c r="F121" s="1"/>
    </row>
    <row r="122" spans="1:6" x14ac:dyDescent="0.75">
      <c r="A122" s="1"/>
      <c r="B122" s="1"/>
      <c r="C122" s="1"/>
      <c r="D122" s="1"/>
      <c r="E122" s="1"/>
      <c r="F122" s="1"/>
    </row>
    <row r="123" spans="1:6" x14ac:dyDescent="0.75">
      <c r="A123" s="1"/>
      <c r="B123" s="1"/>
      <c r="C123" s="1"/>
      <c r="D123" s="1"/>
      <c r="E123" s="1"/>
      <c r="F123" s="1"/>
    </row>
    <row r="124" spans="1:6" x14ac:dyDescent="0.75">
      <c r="A124" s="1"/>
      <c r="B124" s="1"/>
      <c r="C124" s="1"/>
      <c r="D124" s="1"/>
      <c r="E124" s="1"/>
      <c r="F124" s="1"/>
    </row>
    <row r="125" spans="1:6" x14ac:dyDescent="0.75">
      <c r="A125" s="1"/>
      <c r="B125" s="1"/>
      <c r="C125" s="1"/>
      <c r="D125" s="1"/>
      <c r="E125" s="1"/>
      <c r="F125" s="1"/>
    </row>
    <row r="126" spans="1:6" x14ac:dyDescent="0.75">
      <c r="A126" s="1"/>
      <c r="B126" s="1"/>
      <c r="C126" s="1"/>
      <c r="D126" s="1"/>
      <c r="E126" s="1"/>
      <c r="F126" s="1"/>
    </row>
    <row r="127" spans="1:6" x14ac:dyDescent="0.75">
      <c r="A127" s="1"/>
      <c r="B127" s="1"/>
      <c r="C127" s="1"/>
      <c r="D127" s="1"/>
      <c r="E127" s="1"/>
      <c r="F127" s="1"/>
    </row>
    <row r="128" spans="1:6" x14ac:dyDescent="0.75">
      <c r="A128" s="1"/>
      <c r="B128" s="1"/>
      <c r="C128" s="1"/>
      <c r="D128" s="1"/>
      <c r="E128" s="1"/>
      <c r="F128" s="1"/>
    </row>
    <row r="129" spans="1:6" x14ac:dyDescent="0.75">
      <c r="A129" s="1"/>
      <c r="B129" s="1"/>
      <c r="C129" s="1"/>
      <c r="D129" s="1"/>
      <c r="E129" s="1"/>
      <c r="F129" s="1"/>
    </row>
    <row r="130" spans="1:6" x14ac:dyDescent="0.75">
      <c r="A130" s="1"/>
      <c r="B130" s="1"/>
      <c r="C130" s="1"/>
      <c r="D130" s="1"/>
      <c r="E130" s="1"/>
      <c r="F130" s="1"/>
    </row>
    <row r="131" spans="1:6" x14ac:dyDescent="0.75">
      <c r="A131" s="1"/>
      <c r="B131" s="1"/>
      <c r="C131" s="1"/>
      <c r="D131" s="1"/>
      <c r="E131" s="1"/>
      <c r="F131" s="1"/>
    </row>
    <row r="132" spans="1:6" x14ac:dyDescent="0.75">
      <c r="A132" s="1"/>
      <c r="B132" s="1"/>
      <c r="C132" s="1"/>
      <c r="D132" s="1"/>
      <c r="E132" s="1"/>
      <c r="F132" s="1"/>
    </row>
    <row r="133" spans="1:6" x14ac:dyDescent="0.75">
      <c r="A133" s="1"/>
      <c r="B133" s="1"/>
      <c r="C133" s="1"/>
      <c r="D133" s="1"/>
      <c r="E133" s="1"/>
      <c r="F133" s="1"/>
    </row>
    <row r="134" spans="1:6" x14ac:dyDescent="0.75">
      <c r="A134" s="1"/>
      <c r="B134" s="1"/>
      <c r="C134" s="1"/>
      <c r="D134" s="1"/>
      <c r="E134" s="1"/>
      <c r="F134" s="1"/>
    </row>
    <row r="135" spans="1:6" x14ac:dyDescent="0.75">
      <c r="A135" s="1"/>
      <c r="B135" s="1"/>
      <c r="C135" s="1"/>
      <c r="D135" s="1"/>
      <c r="E135" s="1"/>
      <c r="F135" s="1"/>
    </row>
    <row r="136" spans="1:6" x14ac:dyDescent="0.75">
      <c r="A136" s="1"/>
      <c r="B136" s="1"/>
      <c r="C136" s="1"/>
      <c r="D136" s="1"/>
      <c r="E136" s="1"/>
      <c r="F136" s="1"/>
    </row>
    <row r="137" spans="1:6" x14ac:dyDescent="0.75">
      <c r="A137" s="1"/>
      <c r="B137" s="1"/>
      <c r="C137" s="1"/>
      <c r="D137" s="1"/>
      <c r="E137" s="1"/>
      <c r="F137" s="1"/>
    </row>
    <row r="138" spans="1:6" x14ac:dyDescent="0.75">
      <c r="A138" s="1"/>
      <c r="B138" s="1"/>
      <c r="C138" s="1"/>
      <c r="D138" s="1"/>
      <c r="E138" s="1"/>
      <c r="F138" s="1"/>
    </row>
    <row r="139" spans="1:6" x14ac:dyDescent="0.75">
      <c r="A139" s="1"/>
      <c r="B139" s="1"/>
      <c r="C139" s="1"/>
      <c r="D139" s="1"/>
      <c r="E139" s="1"/>
      <c r="F139" s="1"/>
    </row>
    <row r="140" spans="1:6" x14ac:dyDescent="0.75">
      <c r="A140" s="1"/>
      <c r="B140" s="1"/>
      <c r="C140" s="1"/>
      <c r="D140" s="1"/>
      <c r="E140" s="1"/>
      <c r="F140" s="1"/>
    </row>
    <row r="141" spans="1:6" x14ac:dyDescent="0.75">
      <c r="A141" s="1"/>
      <c r="B141" s="1"/>
      <c r="C141" s="1"/>
      <c r="D141" s="1"/>
      <c r="E141" s="1"/>
      <c r="F141" s="1"/>
    </row>
    <row r="142" spans="1:6" x14ac:dyDescent="0.75">
      <c r="A142" s="1"/>
      <c r="B142" s="1"/>
      <c r="C142" s="1"/>
      <c r="D142" s="1"/>
      <c r="E142" s="1"/>
      <c r="F142" s="1"/>
    </row>
    <row r="143" spans="1:6" x14ac:dyDescent="0.75">
      <c r="A143" s="1"/>
      <c r="B143" s="1"/>
      <c r="C143" s="1"/>
      <c r="D143" s="1"/>
      <c r="E143" s="1"/>
      <c r="F143" s="1"/>
    </row>
    <row r="144" spans="1:6" x14ac:dyDescent="0.75">
      <c r="A144" s="1"/>
      <c r="B144" s="1"/>
      <c r="C144" s="1"/>
      <c r="D144" s="1"/>
      <c r="E144" s="1"/>
      <c r="F144" s="1"/>
    </row>
    <row r="145" spans="1:6" x14ac:dyDescent="0.75">
      <c r="A145" s="1"/>
      <c r="B145" s="1"/>
      <c r="C145" s="1"/>
      <c r="D145" s="1"/>
      <c r="E145" s="1"/>
      <c r="F145" s="1"/>
    </row>
    <row r="146" spans="1:6" x14ac:dyDescent="0.75">
      <c r="A146" s="1"/>
      <c r="B146" s="1"/>
      <c r="C146" s="1"/>
      <c r="D146" s="1"/>
      <c r="E146" s="1"/>
      <c r="F146" s="1"/>
    </row>
    <row r="147" spans="1:6" x14ac:dyDescent="0.75">
      <c r="A147" s="1"/>
      <c r="B147" s="1"/>
      <c r="C147" s="1"/>
      <c r="D147" s="1"/>
      <c r="E147" s="1"/>
      <c r="F147" s="1"/>
    </row>
    <row r="148" spans="1:6" x14ac:dyDescent="0.75">
      <c r="A148" s="1"/>
      <c r="B148" s="1"/>
      <c r="C148" s="1"/>
      <c r="D148" s="1"/>
      <c r="E148" s="1"/>
      <c r="F148" s="1"/>
    </row>
    <row r="149" spans="1:6" x14ac:dyDescent="0.75">
      <c r="A149" s="1"/>
      <c r="B149" s="1"/>
      <c r="C149" s="1"/>
      <c r="D149" s="1"/>
      <c r="E149" s="1"/>
      <c r="F149" s="1"/>
    </row>
    <row r="150" spans="1:6" x14ac:dyDescent="0.75">
      <c r="A150" s="1"/>
      <c r="B150" s="1"/>
      <c r="C150" s="1"/>
      <c r="D150" s="1"/>
      <c r="E150" s="1"/>
      <c r="F150" s="1"/>
    </row>
    <row r="151" spans="1:6" x14ac:dyDescent="0.75">
      <c r="A151" s="1"/>
      <c r="B151" s="1"/>
      <c r="C151" s="1"/>
      <c r="D151" s="1"/>
      <c r="E151" s="1"/>
      <c r="F151" s="1"/>
    </row>
    <row r="152" spans="1:6" x14ac:dyDescent="0.75">
      <c r="A152" s="1"/>
      <c r="B152" s="1"/>
      <c r="C152" s="1"/>
      <c r="D152" s="1"/>
      <c r="E152" s="1"/>
      <c r="F152" s="1"/>
    </row>
    <row r="153" spans="1:6" x14ac:dyDescent="0.75">
      <c r="A153" s="1"/>
      <c r="B153" s="1"/>
      <c r="C153" s="1"/>
      <c r="D153" s="1"/>
      <c r="E153" s="1"/>
      <c r="F153" s="1"/>
    </row>
    <row r="154" spans="1:6" x14ac:dyDescent="0.75">
      <c r="A154" s="1"/>
      <c r="B154" s="1"/>
      <c r="C154" s="1"/>
      <c r="D154" s="1"/>
      <c r="E154" s="1"/>
      <c r="F154" s="1"/>
    </row>
    <row r="155" spans="1:6" x14ac:dyDescent="0.75">
      <c r="A155" s="1"/>
      <c r="B155" s="1"/>
      <c r="C155" s="1"/>
      <c r="D155" s="1"/>
      <c r="E155" s="1"/>
      <c r="F155" s="1"/>
    </row>
    <row r="156" spans="1:6" x14ac:dyDescent="0.75">
      <c r="A156" s="1"/>
      <c r="B156" s="1"/>
      <c r="C156" s="1"/>
      <c r="D156" s="1"/>
      <c r="E156" s="1"/>
      <c r="F156" s="1"/>
    </row>
    <row r="157" spans="1:6" x14ac:dyDescent="0.75">
      <c r="A157" s="1"/>
      <c r="B157" s="1"/>
      <c r="C157" s="1"/>
      <c r="D157" s="1"/>
      <c r="E157" s="1"/>
      <c r="F157" s="1"/>
    </row>
    <row r="158" spans="1:6" x14ac:dyDescent="0.75">
      <c r="A158" s="1"/>
      <c r="B158" s="1"/>
      <c r="C158" s="1"/>
      <c r="D158" s="1"/>
      <c r="E158" s="1"/>
      <c r="F158" s="1"/>
    </row>
    <row r="159" spans="1:6" x14ac:dyDescent="0.75">
      <c r="A159" s="1"/>
      <c r="B159" s="1"/>
      <c r="C159" s="1"/>
      <c r="D159" s="1"/>
      <c r="E159" s="1"/>
      <c r="F159" s="1"/>
    </row>
    <row r="160" spans="1:6" x14ac:dyDescent="0.75">
      <c r="A160" s="1"/>
      <c r="B160" s="1"/>
      <c r="C160" s="1"/>
      <c r="D160" s="1"/>
      <c r="E160" s="1"/>
      <c r="F160" s="1"/>
    </row>
    <row r="161" spans="1:6" x14ac:dyDescent="0.75">
      <c r="A161" s="1"/>
      <c r="B161" s="1"/>
      <c r="C161" s="1"/>
      <c r="D161" s="1"/>
      <c r="E161" s="1"/>
      <c r="F161" s="1"/>
    </row>
    <row r="162" spans="1:6" x14ac:dyDescent="0.75">
      <c r="A162" s="1"/>
      <c r="B162" s="1"/>
      <c r="C162" s="1"/>
      <c r="D162" s="1"/>
      <c r="E162" s="1"/>
      <c r="F162" s="1"/>
    </row>
    <row r="163" spans="1:6" x14ac:dyDescent="0.75">
      <c r="A163" s="1"/>
      <c r="B163" s="1"/>
      <c r="C163" s="1"/>
      <c r="D163" s="1"/>
      <c r="E163" s="1"/>
      <c r="F163" s="1"/>
    </row>
    <row r="164" spans="1:6" x14ac:dyDescent="0.75">
      <c r="A164" s="1"/>
      <c r="B164" s="1"/>
      <c r="C164" s="1"/>
      <c r="D164" s="1"/>
      <c r="E164" s="1"/>
      <c r="F164" s="1"/>
    </row>
    <row r="165" spans="1:6" x14ac:dyDescent="0.75">
      <c r="A165" s="1"/>
      <c r="B165" s="1"/>
      <c r="C165" s="1"/>
      <c r="D165" s="1"/>
      <c r="E165" s="1"/>
      <c r="F165" s="1"/>
    </row>
    <row r="166" spans="1:6" x14ac:dyDescent="0.75">
      <c r="A166" s="1"/>
      <c r="B166" s="1"/>
      <c r="C166" s="1"/>
      <c r="D166" s="1"/>
      <c r="E166" s="1"/>
      <c r="F166" s="1"/>
    </row>
    <row r="167" spans="1:6" x14ac:dyDescent="0.75">
      <c r="A167" s="1"/>
      <c r="B167" s="1"/>
      <c r="C167" s="1"/>
      <c r="D167" s="1"/>
      <c r="E167" s="1"/>
      <c r="F167" s="1"/>
    </row>
    <row r="168" spans="1:6" x14ac:dyDescent="0.75">
      <c r="A168" s="1"/>
      <c r="B168" s="1"/>
      <c r="C168" s="1"/>
      <c r="D168" s="1"/>
      <c r="E168" s="1"/>
      <c r="F168" s="1"/>
    </row>
    <row r="169" spans="1:6" x14ac:dyDescent="0.75">
      <c r="A169" s="1"/>
      <c r="B169" s="1"/>
      <c r="C169" s="1"/>
      <c r="D169" s="1"/>
      <c r="E169" s="1"/>
      <c r="F169" s="1"/>
    </row>
    <row r="170" spans="1:6" x14ac:dyDescent="0.75">
      <c r="A170" s="1"/>
      <c r="B170" s="1"/>
      <c r="C170" s="1"/>
      <c r="D170" s="1"/>
      <c r="E170" s="1"/>
      <c r="F170" s="1"/>
    </row>
    <row r="171" spans="1:6" x14ac:dyDescent="0.75">
      <c r="A171" s="1"/>
      <c r="B171" s="1"/>
      <c r="C171" s="1"/>
      <c r="D171" s="1"/>
      <c r="E171" s="1"/>
      <c r="F171" s="1"/>
    </row>
    <row r="172" spans="1:6" x14ac:dyDescent="0.75">
      <c r="A172" s="1"/>
      <c r="B172" s="1"/>
      <c r="C172" s="1"/>
      <c r="D172" s="1"/>
      <c r="E172" s="1"/>
      <c r="F172" s="1"/>
    </row>
    <row r="173" spans="1:6" x14ac:dyDescent="0.75">
      <c r="A173" s="1"/>
      <c r="B173" s="1"/>
      <c r="C173" s="1"/>
      <c r="D173" s="1"/>
      <c r="E173" s="1"/>
      <c r="F173" s="1"/>
    </row>
    <row r="174" spans="1:6" x14ac:dyDescent="0.75">
      <c r="A174" s="1"/>
      <c r="B174" s="1"/>
      <c r="C174" s="1"/>
      <c r="D174" s="1"/>
      <c r="E174" s="1"/>
      <c r="F174" s="1"/>
    </row>
    <row r="175" spans="1:6" x14ac:dyDescent="0.75">
      <c r="A175" s="1"/>
      <c r="B175" s="1"/>
      <c r="C175" s="1"/>
      <c r="D175" s="1"/>
      <c r="E175" s="1"/>
      <c r="F175" s="1"/>
    </row>
    <row r="176" spans="1:6" x14ac:dyDescent="0.75">
      <c r="A176" s="1"/>
      <c r="B176" s="1"/>
      <c r="C176" s="1"/>
      <c r="D176" s="1"/>
      <c r="E176" s="1"/>
      <c r="F176" s="1"/>
    </row>
    <row r="177" spans="1:6" x14ac:dyDescent="0.75">
      <c r="A177" s="1"/>
      <c r="B177" s="1"/>
      <c r="C177" s="1"/>
      <c r="D177" s="1"/>
      <c r="E177" s="1"/>
      <c r="F177" s="1"/>
    </row>
    <row r="178" spans="1:6" x14ac:dyDescent="0.75">
      <c r="A178" s="1"/>
      <c r="B178" s="1"/>
      <c r="C178" s="1"/>
      <c r="D178" s="1"/>
      <c r="E178" s="1"/>
      <c r="F178" s="1"/>
    </row>
    <row r="179" spans="1:6" x14ac:dyDescent="0.75">
      <c r="A179" s="1"/>
      <c r="B179" s="1"/>
      <c r="C179" s="1"/>
      <c r="D179" s="1"/>
      <c r="E179" s="1"/>
      <c r="F179" s="1"/>
    </row>
    <row r="180" spans="1:6" x14ac:dyDescent="0.75">
      <c r="A180" s="1"/>
      <c r="B180" s="1"/>
      <c r="C180" s="1"/>
      <c r="D180" s="1"/>
      <c r="E180" s="1"/>
      <c r="F180" s="1"/>
    </row>
    <row r="181" spans="1:6" x14ac:dyDescent="0.75">
      <c r="A181" s="1"/>
      <c r="B181" s="1"/>
      <c r="C181" s="1"/>
      <c r="D181" s="1"/>
      <c r="E181" s="1"/>
      <c r="F181" s="1"/>
    </row>
    <row r="182" spans="1:6" x14ac:dyDescent="0.75">
      <c r="A182" s="1"/>
      <c r="B182" s="1"/>
      <c r="C182" s="1"/>
      <c r="D182" s="1"/>
      <c r="E182" s="1"/>
      <c r="F182" s="1"/>
    </row>
    <row r="183" spans="1:6" x14ac:dyDescent="0.75">
      <c r="A183" s="1"/>
      <c r="B183" s="1"/>
      <c r="C183" s="1"/>
      <c r="D183" s="1"/>
      <c r="E183" s="1"/>
      <c r="F183" s="1"/>
    </row>
    <row r="184" spans="1:6" x14ac:dyDescent="0.75">
      <c r="A184" s="1"/>
      <c r="B184" s="1"/>
      <c r="C184" s="1"/>
      <c r="D184" s="1"/>
      <c r="E184" s="1"/>
      <c r="F184" s="1"/>
    </row>
    <row r="185" spans="1:6" x14ac:dyDescent="0.75">
      <c r="A185" s="1"/>
      <c r="B185" s="1"/>
      <c r="C185" s="1"/>
      <c r="D185" s="1"/>
      <c r="E185" s="1"/>
      <c r="F185" s="1"/>
    </row>
    <row r="186" spans="1:6" x14ac:dyDescent="0.75">
      <c r="A186" s="1"/>
      <c r="B186" s="1"/>
      <c r="C186" s="1"/>
      <c r="D186" s="1"/>
      <c r="E186" s="1"/>
      <c r="F186" s="1"/>
    </row>
    <row r="187" spans="1:6" x14ac:dyDescent="0.75">
      <c r="A187" s="1"/>
      <c r="B187" s="1"/>
      <c r="C187" s="1"/>
      <c r="D187" s="1"/>
      <c r="E187" s="1"/>
      <c r="F187" s="1"/>
    </row>
    <row r="188" spans="1:6" x14ac:dyDescent="0.75">
      <c r="A188" s="1"/>
      <c r="B188" s="1"/>
      <c r="C188" s="1"/>
      <c r="D188" s="1"/>
      <c r="E188" s="1"/>
      <c r="F188" s="1"/>
    </row>
    <row r="189" spans="1:6" x14ac:dyDescent="0.75">
      <c r="A189" s="1"/>
      <c r="B189" s="1"/>
      <c r="C189" s="1"/>
      <c r="D189" s="1"/>
      <c r="E189" s="1"/>
      <c r="F189" s="1"/>
    </row>
    <row r="190" spans="1:6" x14ac:dyDescent="0.75">
      <c r="A190" s="1"/>
      <c r="B190" s="1"/>
      <c r="C190" s="1"/>
      <c r="D190" s="1"/>
      <c r="E190" s="1"/>
      <c r="F190" s="1"/>
    </row>
    <row r="191" spans="1:6" x14ac:dyDescent="0.75">
      <c r="A191" s="1"/>
      <c r="B191" s="1"/>
      <c r="C191" s="1"/>
      <c r="D191" s="1"/>
      <c r="E191" s="1"/>
      <c r="F191" s="1"/>
    </row>
    <row r="192" spans="1:6" x14ac:dyDescent="0.75">
      <c r="A192" s="1"/>
      <c r="B192" s="1"/>
      <c r="C192" s="1"/>
      <c r="D192" s="1"/>
      <c r="E192" s="1"/>
      <c r="F192" s="1"/>
    </row>
    <row r="193" spans="1:6" x14ac:dyDescent="0.75">
      <c r="A193" s="1"/>
      <c r="B193" s="1"/>
      <c r="C193" s="1"/>
      <c r="D193" s="1"/>
      <c r="E193" s="1"/>
      <c r="F193" s="1"/>
    </row>
    <row r="194" spans="1:6" x14ac:dyDescent="0.75">
      <c r="A194" s="1"/>
      <c r="B194" s="1"/>
      <c r="C194" s="1"/>
      <c r="D194" s="1"/>
      <c r="E194" s="1"/>
      <c r="F194" s="1"/>
    </row>
    <row r="195" spans="1:6" x14ac:dyDescent="0.75">
      <c r="A195" s="1"/>
      <c r="B195" s="1"/>
      <c r="C195" s="1"/>
      <c r="D195" s="1"/>
      <c r="E195" s="1"/>
      <c r="F195" s="1"/>
    </row>
    <row r="196" spans="1:6" x14ac:dyDescent="0.75">
      <c r="A196" s="1"/>
      <c r="B196" s="1"/>
      <c r="C196" s="1"/>
      <c r="D196" s="1"/>
      <c r="E196" s="1"/>
      <c r="F196" s="1"/>
    </row>
    <row r="197" spans="1:6" x14ac:dyDescent="0.75">
      <c r="A197" s="1"/>
      <c r="B197" s="1"/>
      <c r="C197" s="1"/>
      <c r="D197" s="1"/>
      <c r="E197" s="1"/>
      <c r="F197" s="1"/>
    </row>
    <row r="198" spans="1:6" x14ac:dyDescent="0.75">
      <c r="A198" s="1"/>
      <c r="B198" s="1"/>
      <c r="C198" s="1"/>
      <c r="D198" s="1"/>
      <c r="E198" s="1"/>
      <c r="F198" s="1"/>
    </row>
    <row r="199" spans="1:6" x14ac:dyDescent="0.75">
      <c r="A199" s="1"/>
      <c r="B199" s="1"/>
      <c r="C199" s="1"/>
      <c r="D199" s="1"/>
      <c r="E199" s="1"/>
      <c r="F199" s="1"/>
    </row>
    <row r="200" spans="1:6" x14ac:dyDescent="0.75">
      <c r="A200" s="1"/>
      <c r="B200" s="1"/>
      <c r="C200" s="1"/>
      <c r="D200" s="1"/>
      <c r="E200" s="1"/>
      <c r="F200" s="1"/>
    </row>
    <row r="201" spans="1:6" x14ac:dyDescent="0.75">
      <c r="A201" s="1"/>
      <c r="B201" s="1"/>
      <c r="C201" s="1"/>
      <c r="D201" s="1"/>
      <c r="E201" s="1"/>
      <c r="F201" s="1"/>
    </row>
    <row r="202" spans="1:6" x14ac:dyDescent="0.75">
      <c r="A202" s="1"/>
      <c r="B202" s="1"/>
      <c r="C202" s="1"/>
      <c r="D202" s="1"/>
      <c r="E202" s="1"/>
      <c r="F202" s="1"/>
    </row>
    <row r="203" spans="1:6" x14ac:dyDescent="0.75">
      <c r="A203" s="1"/>
      <c r="B203" s="1"/>
      <c r="C203" s="1"/>
      <c r="D203" s="1"/>
      <c r="E203" s="1"/>
      <c r="F203" s="1"/>
    </row>
    <row r="204" spans="1:6" x14ac:dyDescent="0.75">
      <c r="A204" s="1"/>
      <c r="B204" s="1"/>
      <c r="C204" s="1"/>
      <c r="D204" s="1"/>
      <c r="E204" s="1"/>
      <c r="F204" s="1"/>
    </row>
    <row r="205" spans="1:6" x14ac:dyDescent="0.75">
      <c r="A205" s="1"/>
      <c r="B205" s="1"/>
      <c r="C205" s="1"/>
      <c r="D205" s="1"/>
      <c r="E205" s="1"/>
      <c r="F205" s="1"/>
    </row>
    <row r="206" spans="1:6" x14ac:dyDescent="0.75">
      <c r="A206" s="1"/>
      <c r="B206" s="1"/>
      <c r="C206" s="1"/>
      <c r="D206" s="1"/>
      <c r="E206" s="1"/>
      <c r="F206" s="1"/>
    </row>
    <row r="207" spans="1:6" x14ac:dyDescent="0.75">
      <c r="A207" s="1"/>
      <c r="B207" s="1"/>
      <c r="C207" s="1"/>
      <c r="D207" s="1"/>
      <c r="E207" s="1"/>
      <c r="F207" s="1"/>
    </row>
    <row r="208" spans="1:6" x14ac:dyDescent="0.75">
      <c r="A208" s="1"/>
      <c r="B208" s="1"/>
      <c r="C208" s="1"/>
      <c r="D208" s="1"/>
      <c r="E208" s="1"/>
      <c r="F208" s="1"/>
    </row>
    <row r="209" spans="1:6" x14ac:dyDescent="0.75">
      <c r="A209" s="1"/>
      <c r="B209" s="1"/>
      <c r="C209" s="1"/>
      <c r="D209" s="1"/>
      <c r="E209" s="1"/>
      <c r="F209" s="1"/>
    </row>
    <row r="210" spans="1:6" x14ac:dyDescent="0.75">
      <c r="A210" s="1"/>
      <c r="B210" s="1"/>
      <c r="C210" s="1"/>
      <c r="D210" s="1"/>
      <c r="E210" s="1"/>
      <c r="F210" s="1"/>
    </row>
    <row r="211" spans="1:6" x14ac:dyDescent="0.75">
      <c r="A211" s="1"/>
      <c r="B211" s="1"/>
      <c r="C211" s="1"/>
      <c r="D211" s="1"/>
      <c r="E211" s="1"/>
      <c r="F211" s="1"/>
    </row>
    <row r="212" spans="1:6" x14ac:dyDescent="0.75">
      <c r="A212" s="1"/>
      <c r="B212" s="1"/>
      <c r="C212" s="1"/>
      <c r="D212" s="1"/>
      <c r="E212" s="1"/>
      <c r="F212" s="1"/>
    </row>
    <row r="213" spans="1:6" x14ac:dyDescent="0.75">
      <c r="A213" s="1"/>
      <c r="B213" s="1"/>
      <c r="C213" s="1"/>
      <c r="D213" s="1"/>
      <c r="E213" s="1"/>
      <c r="F213" s="1"/>
    </row>
    <row r="214" spans="1:6" x14ac:dyDescent="0.75">
      <c r="A214" s="1"/>
      <c r="B214" s="1"/>
      <c r="C214" s="1"/>
      <c r="D214" s="1"/>
      <c r="E214" s="1"/>
      <c r="F214" s="1"/>
    </row>
    <row r="215" spans="1:6" x14ac:dyDescent="0.75">
      <c r="A215" s="1"/>
      <c r="B215" s="1"/>
      <c r="C215" s="1"/>
      <c r="D215" s="1"/>
      <c r="E215" s="1"/>
      <c r="F215" s="1"/>
    </row>
    <row r="216" spans="1:6" x14ac:dyDescent="0.75">
      <c r="A216" s="1"/>
      <c r="B216" s="1"/>
      <c r="C216" s="1"/>
      <c r="D216" s="1"/>
      <c r="E216" s="1"/>
      <c r="F216" s="1"/>
    </row>
    <row r="217" spans="1:6" x14ac:dyDescent="0.75">
      <c r="A217" s="1"/>
      <c r="B217" s="1"/>
      <c r="C217" s="1"/>
      <c r="D217" s="1"/>
      <c r="E217" s="1"/>
      <c r="F217" s="1"/>
    </row>
    <row r="218" spans="1:6" x14ac:dyDescent="0.75">
      <c r="A218" s="1"/>
      <c r="B218" s="1"/>
      <c r="C218" s="1"/>
      <c r="D218" s="1"/>
      <c r="E218" s="1"/>
      <c r="F218" s="1"/>
    </row>
    <row r="219" spans="1:6" x14ac:dyDescent="0.75">
      <c r="A219" s="1"/>
      <c r="B219" s="1"/>
      <c r="C219" s="1"/>
      <c r="D219" s="1"/>
      <c r="E219" s="1"/>
      <c r="F219" s="1"/>
    </row>
    <row r="220" spans="1:6" x14ac:dyDescent="0.75">
      <c r="A220" s="1"/>
      <c r="B220" s="1"/>
      <c r="C220" s="1"/>
      <c r="D220" s="1"/>
      <c r="E220" s="1"/>
      <c r="F220" s="1"/>
    </row>
    <row r="221" spans="1:6" x14ac:dyDescent="0.75">
      <c r="A221" s="1"/>
      <c r="B221" s="1"/>
      <c r="C221" s="1"/>
      <c r="D221" s="1"/>
      <c r="E221" s="1"/>
      <c r="F221" s="1"/>
    </row>
    <row r="222" spans="1:6" x14ac:dyDescent="0.75">
      <c r="A222" s="1"/>
      <c r="B222" s="1"/>
      <c r="C222" s="1"/>
      <c r="D222" s="1"/>
      <c r="E222" s="1"/>
      <c r="F222" s="1"/>
    </row>
    <row r="223" spans="1:6" x14ac:dyDescent="0.75">
      <c r="A223" s="1"/>
      <c r="B223" s="1"/>
      <c r="C223" s="1"/>
      <c r="D223" s="1"/>
      <c r="E223" s="1"/>
      <c r="F223" s="1"/>
    </row>
    <row r="224" spans="1:6" x14ac:dyDescent="0.75">
      <c r="A224" s="1"/>
      <c r="B224" s="1"/>
      <c r="C224" s="1"/>
      <c r="D224" s="1"/>
      <c r="E224" s="1"/>
      <c r="F224" s="1"/>
    </row>
    <row r="225" spans="1:6" x14ac:dyDescent="0.75">
      <c r="A225" s="1"/>
      <c r="B225" s="1"/>
      <c r="C225" s="1"/>
      <c r="D225" s="1"/>
      <c r="E225" s="1"/>
      <c r="F225" s="1"/>
    </row>
    <row r="226" spans="1:6" x14ac:dyDescent="0.75">
      <c r="A226" s="1"/>
      <c r="B226" s="1"/>
      <c r="C226" s="1"/>
      <c r="D226" s="1"/>
      <c r="E226" s="1"/>
      <c r="F226" s="1"/>
    </row>
    <row r="227" spans="1:6" x14ac:dyDescent="0.75">
      <c r="A227" s="1"/>
      <c r="B227" s="1"/>
      <c r="C227" s="1"/>
      <c r="D227" s="1"/>
      <c r="E227" s="1"/>
      <c r="F227" s="1"/>
    </row>
    <row r="228" spans="1:6" x14ac:dyDescent="0.75">
      <c r="A228" s="1"/>
      <c r="B228" s="1"/>
      <c r="C228" s="1"/>
      <c r="D228" s="1"/>
      <c r="E228" s="1"/>
      <c r="F228" s="1"/>
    </row>
    <row r="229" spans="1:6" x14ac:dyDescent="0.75">
      <c r="A229" s="1"/>
      <c r="B229" s="1"/>
      <c r="C229" s="1"/>
      <c r="D229" s="1"/>
      <c r="E229" s="1"/>
      <c r="F229" s="1"/>
    </row>
    <row r="230" spans="1:6" x14ac:dyDescent="0.75">
      <c r="A230" s="1"/>
      <c r="B230" s="1"/>
      <c r="C230" s="1"/>
      <c r="D230" s="1"/>
      <c r="E230" s="1"/>
      <c r="F230" s="1"/>
    </row>
    <row r="231" spans="1:6" x14ac:dyDescent="0.75">
      <c r="A231" s="1"/>
      <c r="B231" s="1"/>
      <c r="C231" s="1"/>
      <c r="D231" s="1"/>
      <c r="E231" s="1"/>
      <c r="F231" s="1"/>
    </row>
    <row r="232" spans="1:6" x14ac:dyDescent="0.75">
      <c r="A232" s="1"/>
      <c r="B232" s="1"/>
      <c r="C232" s="1"/>
      <c r="D232" s="1"/>
      <c r="E232" s="1"/>
      <c r="F232" s="1"/>
    </row>
    <row r="233" spans="1:6" x14ac:dyDescent="0.75">
      <c r="A233" s="1"/>
      <c r="B233" s="1"/>
      <c r="C233" s="1"/>
      <c r="D233" s="1"/>
      <c r="E233" s="1"/>
      <c r="F233" s="1"/>
    </row>
    <row r="234" spans="1:6" x14ac:dyDescent="0.75">
      <c r="A234" s="1"/>
      <c r="B234" s="1"/>
      <c r="C234" s="1"/>
      <c r="D234" s="1"/>
      <c r="E234" s="1"/>
      <c r="F234" s="1"/>
    </row>
    <row r="235" spans="1:6" x14ac:dyDescent="0.75">
      <c r="A235" s="1"/>
      <c r="B235" s="1"/>
      <c r="C235" s="1"/>
      <c r="D235" s="1"/>
      <c r="E235" s="1"/>
      <c r="F235" s="1"/>
    </row>
    <row r="236" spans="1:6" x14ac:dyDescent="0.75">
      <c r="A236" s="1"/>
      <c r="B236" s="1"/>
      <c r="C236" s="1"/>
      <c r="D236" s="1"/>
      <c r="E236" s="1"/>
      <c r="F236" s="1"/>
    </row>
    <row r="237" spans="1:6" x14ac:dyDescent="0.75">
      <c r="A237" s="1"/>
      <c r="B237" s="1"/>
      <c r="C237" s="1"/>
      <c r="D237" s="1"/>
      <c r="E237" s="1"/>
      <c r="F237" s="1"/>
    </row>
    <row r="238" spans="1:6" x14ac:dyDescent="0.75">
      <c r="A238" s="1"/>
      <c r="B238" s="1"/>
      <c r="C238" s="1"/>
      <c r="D238" s="1"/>
      <c r="E238" s="1"/>
      <c r="F238" s="1"/>
    </row>
    <row r="239" spans="1:6" x14ac:dyDescent="0.75">
      <c r="A239" s="1"/>
      <c r="B239" s="1"/>
      <c r="C239" s="1"/>
      <c r="D239" s="1"/>
      <c r="E239" s="1"/>
      <c r="F239" s="1"/>
    </row>
    <row r="240" spans="1:6" x14ac:dyDescent="0.75">
      <c r="A240" s="1"/>
      <c r="B240" s="1"/>
      <c r="C240" s="1"/>
      <c r="D240" s="1"/>
      <c r="E240" s="1"/>
      <c r="F240" s="1"/>
    </row>
    <row r="241" spans="1:6" x14ac:dyDescent="0.75">
      <c r="A241" s="1"/>
      <c r="B241" s="1"/>
      <c r="C241" s="1"/>
      <c r="D241" s="1"/>
      <c r="E241" s="1"/>
      <c r="F241" s="1"/>
    </row>
    <row r="242" spans="1:6" x14ac:dyDescent="0.75">
      <c r="A242" s="1"/>
      <c r="B242" s="1"/>
      <c r="C242" s="1"/>
      <c r="D242" s="1"/>
      <c r="E242" s="1"/>
      <c r="F242" s="1"/>
    </row>
    <row r="243" spans="1:6" x14ac:dyDescent="0.75">
      <c r="A243" s="1"/>
      <c r="B243" s="1"/>
      <c r="C243" s="1"/>
      <c r="D243" s="1"/>
      <c r="E243" s="1"/>
      <c r="F243" s="1"/>
    </row>
    <row r="244" spans="1:6" x14ac:dyDescent="0.75">
      <c r="A244" s="1"/>
      <c r="B244" s="1"/>
      <c r="C244" s="1"/>
      <c r="D244" s="1"/>
      <c r="E244" s="1"/>
      <c r="F244" s="1"/>
    </row>
    <row r="245" spans="1:6" x14ac:dyDescent="0.75">
      <c r="A245" s="1"/>
      <c r="B245" s="1"/>
      <c r="C245" s="1"/>
      <c r="D245" s="1"/>
      <c r="E245" s="1"/>
      <c r="F245" s="1"/>
    </row>
    <row r="246" spans="1:6" x14ac:dyDescent="0.75">
      <c r="A246" s="1"/>
      <c r="B246" s="1"/>
      <c r="C246" s="1"/>
      <c r="D246" s="1"/>
      <c r="E246" s="1"/>
      <c r="F246" s="1"/>
    </row>
    <row r="247" spans="1:6" x14ac:dyDescent="0.75">
      <c r="A247" s="1"/>
      <c r="B247" s="1"/>
      <c r="C247" s="1"/>
      <c r="D247" s="1"/>
      <c r="E247" s="1"/>
      <c r="F247" s="1"/>
    </row>
    <row r="248" spans="1:6" x14ac:dyDescent="0.75">
      <c r="A248" s="1"/>
      <c r="B248" s="1"/>
      <c r="C248" s="1"/>
      <c r="D248" s="1"/>
      <c r="E248" s="1"/>
      <c r="F248" s="1"/>
    </row>
    <row r="249" spans="1:6" x14ac:dyDescent="0.75">
      <c r="A249" s="1"/>
      <c r="B249" s="1"/>
      <c r="C249" s="1"/>
      <c r="D249" s="1"/>
      <c r="E249" s="1"/>
      <c r="F249" s="1"/>
    </row>
    <row r="250" spans="1:6" x14ac:dyDescent="0.75">
      <c r="A250" s="1"/>
      <c r="B250" s="1"/>
      <c r="C250" s="1"/>
      <c r="D250" s="1"/>
      <c r="E250" s="1"/>
      <c r="F250" s="1"/>
    </row>
    <row r="251" spans="1:6" x14ac:dyDescent="0.75">
      <c r="A251" s="1"/>
      <c r="B251" s="1"/>
      <c r="C251" s="1"/>
      <c r="D251" s="1"/>
      <c r="E251" s="1"/>
      <c r="F251" s="1"/>
    </row>
    <row r="252" spans="1:6" x14ac:dyDescent="0.75">
      <c r="A252" s="1"/>
      <c r="B252" s="1"/>
      <c r="C252" s="1"/>
      <c r="D252" s="1"/>
      <c r="E252" s="1"/>
      <c r="F252" s="1"/>
    </row>
    <row r="253" spans="1:6" x14ac:dyDescent="0.75">
      <c r="A253" s="1"/>
      <c r="B253" s="1"/>
      <c r="C253" s="1"/>
      <c r="D253" s="1"/>
      <c r="E253" s="1"/>
      <c r="F253" s="1"/>
    </row>
    <row r="254" spans="1:6" x14ac:dyDescent="0.75">
      <c r="A254" s="1"/>
      <c r="B254" s="1"/>
      <c r="C254" s="1"/>
      <c r="D254" s="1"/>
      <c r="E254" s="1"/>
      <c r="F254" s="1"/>
    </row>
    <row r="255" spans="1:6" x14ac:dyDescent="0.75">
      <c r="A255" s="1"/>
      <c r="B255" s="1"/>
      <c r="C255" s="1"/>
      <c r="D255" s="1"/>
      <c r="E255" s="1"/>
      <c r="F255" s="1"/>
    </row>
    <row r="256" spans="1:6" x14ac:dyDescent="0.75">
      <c r="A256" s="1"/>
      <c r="B256" s="1"/>
      <c r="C256" s="1"/>
      <c r="D256" s="1"/>
      <c r="E256" s="1"/>
      <c r="F256" s="1"/>
    </row>
    <row r="257" spans="1:6" x14ac:dyDescent="0.75">
      <c r="A257" s="1"/>
      <c r="B257" s="1"/>
      <c r="C257" s="1"/>
      <c r="D257" s="1"/>
      <c r="E257" s="1"/>
      <c r="F257" s="1"/>
    </row>
    <row r="258" spans="1:6" x14ac:dyDescent="0.75">
      <c r="A258" s="1"/>
      <c r="B258" s="1"/>
      <c r="C258" s="1"/>
      <c r="D258" s="1"/>
      <c r="E258" s="1"/>
      <c r="F258" s="1"/>
    </row>
    <row r="259" spans="1:6" x14ac:dyDescent="0.75">
      <c r="A259" s="1"/>
      <c r="B259" s="1"/>
      <c r="C259" s="1"/>
      <c r="D259" s="1"/>
      <c r="E259" s="1"/>
      <c r="F259" s="1"/>
    </row>
    <row r="260" spans="1:6" x14ac:dyDescent="0.75">
      <c r="A260" s="1"/>
      <c r="B260" s="1"/>
      <c r="C260" s="1"/>
      <c r="D260" s="1"/>
      <c r="E260" s="1"/>
      <c r="F260" s="1"/>
    </row>
    <row r="261" spans="1:6" x14ac:dyDescent="0.75">
      <c r="A261" s="1"/>
      <c r="B261" s="1"/>
      <c r="C261" s="1"/>
      <c r="D261" s="1"/>
      <c r="E261" s="1"/>
      <c r="F261" s="1"/>
    </row>
    <row r="262" spans="1:6" x14ac:dyDescent="0.75">
      <c r="A262" s="1"/>
      <c r="B262" s="1"/>
      <c r="C262" s="1"/>
      <c r="D262" s="1"/>
      <c r="E262" s="1"/>
      <c r="F262" s="1"/>
    </row>
    <row r="263" spans="1:6" x14ac:dyDescent="0.75">
      <c r="A263" s="1"/>
      <c r="B263" s="1"/>
      <c r="C263" s="1"/>
      <c r="D263" s="1"/>
      <c r="E263" s="1"/>
      <c r="F263" s="1"/>
    </row>
    <row r="264" spans="1:6" x14ac:dyDescent="0.75">
      <c r="A264" s="1"/>
      <c r="B264" s="1"/>
      <c r="C264" s="1"/>
      <c r="D264" s="1"/>
      <c r="E264" s="1"/>
      <c r="F264" s="1"/>
    </row>
    <row r="265" spans="1:6" x14ac:dyDescent="0.75">
      <c r="A265" s="1"/>
      <c r="B265" s="1"/>
      <c r="C265" s="1"/>
      <c r="D265" s="1"/>
      <c r="E265" s="1"/>
      <c r="F265" s="1"/>
    </row>
    <row r="266" spans="1:6" x14ac:dyDescent="0.75">
      <c r="A266" s="1"/>
      <c r="B266" s="1"/>
      <c r="C266" s="1"/>
      <c r="D266" s="1"/>
      <c r="E266" s="1"/>
      <c r="F266" s="1"/>
    </row>
    <row r="267" spans="1:6" x14ac:dyDescent="0.75">
      <c r="A267" s="1"/>
      <c r="B267" s="1"/>
      <c r="C267" s="1"/>
      <c r="D267" s="1"/>
      <c r="E267" s="1"/>
      <c r="F267" s="1"/>
    </row>
    <row r="268" spans="1:6" x14ac:dyDescent="0.75">
      <c r="A268" s="1"/>
      <c r="B268" s="1"/>
      <c r="C268" s="1"/>
      <c r="D268" s="1"/>
      <c r="E268" s="1"/>
      <c r="F268" s="1"/>
    </row>
    <row r="269" spans="1:6" x14ac:dyDescent="0.75">
      <c r="A269" s="1"/>
      <c r="B269" s="1"/>
      <c r="C269" s="1"/>
      <c r="D269" s="1"/>
      <c r="E269" s="1"/>
      <c r="F269" s="1"/>
    </row>
    <row r="270" spans="1:6" x14ac:dyDescent="0.75">
      <c r="A270" s="1"/>
      <c r="B270" s="1"/>
      <c r="C270" s="1"/>
      <c r="D270" s="1"/>
      <c r="E270" s="1"/>
      <c r="F270" s="1"/>
    </row>
    <row r="271" spans="1:6" x14ac:dyDescent="0.75">
      <c r="A271" s="1"/>
      <c r="B271" s="1"/>
      <c r="C271" s="1"/>
      <c r="D271" s="1"/>
      <c r="E271" s="1"/>
      <c r="F271" s="1"/>
    </row>
    <row r="272" spans="1:6" x14ac:dyDescent="0.75">
      <c r="A272" s="1"/>
      <c r="B272" s="1"/>
      <c r="C272" s="1"/>
      <c r="D272" s="1"/>
      <c r="E272" s="1"/>
      <c r="F272" s="1"/>
    </row>
    <row r="273" spans="1:6" x14ac:dyDescent="0.75">
      <c r="A273" s="1"/>
      <c r="B273" s="1"/>
      <c r="C273" s="1"/>
      <c r="D273" s="1"/>
      <c r="E273" s="1"/>
      <c r="F273" s="1"/>
    </row>
    <row r="274" spans="1:6" x14ac:dyDescent="0.75">
      <c r="A274" s="1"/>
      <c r="B274" s="1"/>
      <c r="C274" s="1"/>
      <c r="D274" s="1"/>
      <c r="E274" s="1"/>
      <c r="F274" s="1"/>
    </row>
    <row r="275" spans="1:6" x14ac:dyDescent="0.75">
      <c r="A275" s="1"/>
      <c r="B275" s="1"/>
      <c r="C275" s="1"/>
      <c r="D275" s="1"/>
      <c r="E275" s="1"/>
      <c r="F275" s="1"/>
    </row>
    <row r="276" spans="1:6" x14ac:dyDescent="0.75">
      <c r="A276" s="1"/>
      <c r="B276" s="1"/>
      <c r="C276" s="1"/>
      <c r="D276" s="1"/>
      <c r="E276" s="1"/>
      <c r="F276" s="1"/>
    </row>
    <row r="277" spans="1:6" x14ac:dyDescent="0.75">
      <c r="A277" s="1"/>
      <c r="B277" s="1"/>
      <c r="C277" s="1"/>
      <c r="D277" s="1"/>
      <c r="E277" s="1"/>
      <c r="F277" s="1"/>
    </row>
    <row r="278" spans="1:6" x14ac:dyDescent="0.75">
      <c r="A278" s="1"/>
      <c r="B278" s="1"/>
      <c r="C278" s="1"/>
      <c r="D278" s="1"/>
      <c r="E278" s="1"/>
      <c r="F278" s="1"/>
    </row>
    <row r="279" spans="1:6" x14ac:dyDescent="0.75">
      <c r="A279" s="1"/>
      <c r="B279" s="1"/>
      <c r="C279" s="1"/>
      <c r="D279" s="1"/>
      <c r="E279" s="1"/>
      <c r="F279" s="1"/>
    </row>
    <row r="280" spans="1:6" x14ac:dyDescent="0.75">
      <c r="A280" s="1"/>
      <c r="B280" s="1"/>
      <c r="C280" s="1"/>
      <c r="D280" s="1"/>
      <c r="E280" s="1"/>
      <c r="F280" s="1"/>
    </row>
    <row r="281" spans="1:6" x14ac:dyDescent="0.75">
      <c r="A281" s="1"/>
      <c r="B281" s="1"/>
      <c r="C281" s="1"/>
      <c r="D281" s="1"/>
      <c r="E281" s="1"/>
      <c r="F281" s="1"/>
    </row>
    <row r="282" spans="1:6" x14ac:dyDescent="0.75">
      <c r="A282" s="1"/>
      <c r="B282" s="1"/>
      <c r="C282" s="1"/>
      <c r="D282" s="1"/>
      <c r="E282" s="1"/>
      <c r="F282" s="1"/>
    </row>
    <row r="283" spans="1:6" x14ac:dyDescent="0.75">
      <c r="A283" s="1"/>
      <c r="B283" s="1"/>
      <c r="C283" s="1"/>
      <c r="D283" s="1"/>
      <c r="E283" s="1"/>
      <c r="F283" s="1"/>
    </row>
    <row r="284" spans="1:6" x14ac:dyDescent="0.75">
      <c r="A284" s="1"/>
      <c r="B284" s="1"/>
      <c r="C284" s="1"/>
      <c r="D284" s="1"/>
      <c r="E284" s="1"/>
      <c r="F284" s="1"/>
    </row>
    <row r="285" spans="1:6" x14ac:dyDescent="0.75">
      <c r="A285" s="1"/>
      <c r="B285" s="1"/>
      <c r="C285" s="1"/>
      <c r="D285" s="1"/>
      <c r="E285" s="1"/>
      <c r="F285" s="1"/>
    </row>
    <row r="286" spans="1:6" x14ac:dyDescent="0.75">
      <c r="A286" s="1"/>
      <c r="B286" s="1"/>
      <c r="C286" s="1"/>
      <c r="D286" s="1"/>
      <c r="E286" s="1"/>
      <c r="F286" s="1"/>
    </row>
    <row r="287" spans="1:6" x14ac:dyDescent="0.75">
      <c r="A287" s="1"/>
      <c r="B287" s="1"/>
      <c r="C287" s="1"/>
      <c r="D287" s="1"/>
      <c r="E287" s="1"/>
      <c r="F287" s="1"/>
    </row>
    <row r="288" spans="1:6" x14ac:dyDescent="0.75">
      <c r="A288" s="1"/>
      <c r="B288" s="1"/>
      <c r="C288" s="1"/>
      <c r="D288" s="1"/>
      <c r="E288" s="1"/>
      <c r="F288" s="1"/>
    </row>
    <row r="289" spans="1:6" x14ac:dyDescent="0.75">
      <c r="A289" s="1"/>
      <c r="B289" s="1"/>
      <c r="C289" s="1"/>
      <c r="D289" s="1"/>
      <c r="E289" s="1"/>
      <c r="F289" s="1"/>
    </row>
    <row r="290" spans="1:6" x14ac:dyDescent="0.75">
      <c r="A290" s="1"/>
      <c r="B290" s="1"/>
      <c r="C290" s="1"/>
      <c r="D290" s="1"/>
      <c r="E290" s="1"/>
      <c r="F290" s="1"/>
    </row>
    <row r="291" spans="1:6" x14ac:dyDescent="0.75">
      <c r="A291" s="1"/>
      <c r="B291" s="1"/>
      <c r="C291" s="1"/>
      <c r="D291" s="1"/>
      <c r="E291" s="1"/>
      <c r="F291" s="1"/>
    </row>
    <row r="292" spans="1:6" x14ac:dyDescent="0.75">
      <c r="A292" s="1"/>
      <c r="B292" s="1"/>
      <c r="C292" s="1"/>
      <c r="D292" s="1"/>
      <c r="E292" s="1"/>
      <c r="F292" s="1"/>
    </row>
    <row r="293" spans="1:6" x14ac:dyDescent="0.75">
      <c r="A293" s="1"/>
      <c r="B293" s="1"/>
      <c r="C293" s="1"/>
      <c r="D293" s="1"/>
      <c r="E293" s="1"/>
      <c r="F293" s="1"/>
    </row>
    <row r="294" spans="1:6" x14ac:dyDescent="0.75">
      <c r="A294" s="1"/>
      <c r="B294" s="1"/>
      <c r="C294" s="1"/>
      <c r="D294" s="1"/>
      <c r="E294" s="1"/>
      <c r="F294" s="1"/>
    </row>
    <row r="295" spans="1:6" x14ac:dyDescent="0.75">
      <c r="A295" s="1"/>
      <c r="B295" s="1"/>
      <c r="C295" s="1"/>
      <c r="D295" s="1"/>
      <c r="E295" s="1"/>
      <c r="F295" s="1"/>
    </row>
    <row r="296" spans="1:6" x14ac:dyDescent="0.75">
      <c r="A296" s="1"/>
      <c r="B296" s="1"/>
      <c r="C296" s="1"/>
      <c r="D296" s="1"/>
      <c r="E296" s="1"/>
      <c r="F296" s="1"/>
    </row>
    <row r="297" spans="1:6" x14ac:dyDescent="0.75">
      <c r="A297" s="1"/>
      <c r="B297" s="1"/>
      <c r="C297" s="1"/>
      <c r="D297" s="1"/>
      <c r="E297" s="1"/>
      <c r="F297" s="1"/>
    </row>
    <row r="298" spans="1:6" x14ac:dyDescent="0.75">
      <c r="A298" s="1"/>
      <c r="B298" s="1"/>
      <c r="C298" s="1"/>
      <c r="D298" s="1"/>
      <c r="E298" s="1"/>
      <c r="F298" s="1"/>
    </row>
    <row r="299" spans="1:6" x14ac:dyDescent="0.75">
      <c r="A299" s="1"/>
      <c r="B299" s="1"/>
      <c r="C299" s="1"/>
      <c r="D299" s="1"/>
      <c r="E299" s="1"/>
      <c r="F299" s="1"/>
    </row>
    <row r="300" spans="1:6" x14ac:dyDescent="0.75">
      <c r="A300" s="1"/>
      <c r="B300" s="1"/>
      <c r="C300" s="1"/>
      <c r="D300" s="1"/>
      <c r="E300" s="1"/>
      <c r="F300" s="1"/>
    </row>
    <row r="301" spans="1:6" x14ac:dyDescent="0.75">
      <c r="A301" s="1"/>
      <c r="B301" s="1"/>
      <c r="C301" s="1"/>
      <c r="D301" s="1"/>
      <c r="E301" s="1"/>
      <c r="F301" s="1"/>
    </row>
    <row r="302" spans="1:6" x14ac:dyDescent="0.75">
      <c r="A302" s="1"/>
      <c r="B302" s="1"/>
      <c r="C302" s="1"/>
      <c r="D302" s="1"/>
      <c r="E302" s="1"/>
      <c r="F302" s="1"/>
    </row>
    <row r="303" spans="1:6" x14ac:dyDescent="0.75">
      <c r="A303" s="1"/>
      <c r="B303" s="1"/>
      <c r="C303" s="1"/>
      <c r="D303" s="1"/>
      <c r="E303" s="1"/>
      <c r="F303" s="1"/>
    </row>
    <row r="304" spans="1:6" x14ac:dyDescent="0.75">
      <c r="A304" s="1"/>
      <c r="B304" s="1"/>
      <c r="C304" s="1"/>
      <c r="D304" s="1"/>
      <c r="E304" s="1"/>
      <c r="F304" s="1"/>
    </row>
    <row r="305" spans="1:6" x14ac:dyDescent="0.75">
      <c r="A305" s="1"/>
      <c r="B305" s="1"/>
      <c r="C305" s="1"/>
      <c r="D305" s="1"/>
      <c r="E305" s="1"/>
      <c r="F305" s="1"/>
    </row>
    <row r="306" spans="1:6" x14ac:dyDescent="0.75">
      <c r="A306" s="1"/>
      <c r="B306" s="1"/>
      <c r="C306" s="1"/>
      <c r="D306" s="1"/>
      <c r="E306" s="1"/>
      <c r="F306" s="1"/>
    </row>
    <row r="307" spans="1:6" x14ac:dyDescent="0.75">
      <c r="A307" s="1"/>
      <c r="B307" s="1"/>
      <c r="C307" s="1"/>
      <c r="D307" s="1"/>
      <c r="E307" s="1"/>
      <c r="F307" s="1"/>
    </row>
    <row r="308" spans="1:6" x14ac:dyDescent="0.75">
      <c r="A308" s="1"/>
      <c r="B308" s="1"/>
      <c r="C308" s="1"/>
      <c r="D308" s="1"/>
      <c r="E308" s="1"/>
      <c r="F308" s="1"/>
    </row>
    <row r="309" spans="1:6" x14ac:dyDescent="0.75">
      <c r="A309" s="1"/>
      <c r="B309" s="1"/>
      <c r="C309" s="1"/>
      <c r="D309" s="1"/>
      <c r="E309" s="1"/>
      <c r="F309" s="1"/>
    </row>
    <row r="310" spans="1:6" x14ac:dyDescent="0.75">
      <c r="A310" s="1"/>
      <c r="B310" s="1"/>
      <c r="C310" s="1"/>
      <c r="D310" s="1"/>
      <c r="E310" s="1"/>
      <c r="F310" s="1"/>
    </row>
    <row r="311" spans="1:6" x14ac:dyDescent="0.75">
      <c r="A311" s="1"/>
      <c r="B311" s="1"/>
      <c r="C311" s="1"/>
      <c r="D311" s="1"/>
      <c r="E311" s="1"/>
      <c r="F311" s="1"/>
    </row>
    <row r="312" spans="1:6" x14ac:dyDescent="0.75">
      <c r="A312" s="1"/>
      <c r="B312" s="1"/>
      <c r="C312" s="1"/>
      <c r="D312" s="1"/>
      <c r="E312" s="1"/>
      <c r="F312" s="1"/>
    </row>
    <row r="313" spans="1:6" x14ac:dyDescent="0.75">
      <c r="A313" s="1"/>
      <c r="B313" s="1"/>
      <c r="C313" s="1"/>
      <c r="D313" s="1"/>
      <c r="E313" s="1"/>
      <c r="F313" s="1"/>
    </row>
    <row r="314" spans="1:6" x14ac:dyDescent="0.75">
      <c r="A314" s="1"/>
      <c r="B314" s="1"/>
      <c r="C314" s="1"/>
      <c r="D314" s="1"/>
      <c r="E314" s="1"/>
      <c r="F314" s="1"/>
    </row>
    <row r="315" spans="1:6" x14ac:dyDescent="0.75">
      <c r="A315" s="1"/>
      <c r="B315" s="1"/>
      <c r="C315" s="1"/>
      <c r="D315" s="1"/>
      <c r="E315" s="1"/>
      <c r="F315" s="1"/>
    </row>
    <row r="316" spans="1:6" x14ac:dyDescent="0.75">
      <c r="A316" s="1"/>
      <c r="B316" s="1"/>
      <c r="C316" s="1"/>
      <c r="D316" s="1"/>
      <c r="E316" s="1"/>
      <c r="F316" s="1"/>
    </row>
    <row r="317" spans="1:6" x14ac:dyDescent="0.75">
      <c r="A317" s="1"/>
      <c r="B317" s="1"/>
      <c r="C317" s="1"/>
      <c r="D317" s="1"/>
      <c r="E317" s="1"/>
      <c r="F317" s="1"/>
    </row>
    <row r="318" spans="1:6" x14ac:dyDescent="0.75">
      <c r="A318" s="1"/>
      <c r="B318" s="1"/>
      <c r="C318" s="1"/>
      <c r="D318" s="1"/>
      <c r="E318" s="1"/>
      <c r="F318" s="1"/>
    </row>
    <row r="319" spans="1:6" x14ac:dyDescent="0.75">
      <c r="A319" s="1"/>
      <c r="B319" s="1"/>
      <c r="C319" s="1"/>
      <c r="D319" s="1"/>
      <c r="E319" s="1"/>
      <c r="F319" s="1"/>
    </row>
    <row r="320" spans="1:6" x14ac:dyDescent="0.75">
      <c r="A320" s="1"/>
      <c r="B320" s="1"/>
      <c r="C320" s="1"/>
      <c r="D320" s="1"/>
      <c r="E320" s="1"/>
      <c r="F320" s="1"/>
    </row>
    <row r="321" spans="1:6" x14ac:dyDescent="0.75">
      <c r="A321" s="1"/>
      <c r="B321" s="1"/>
      <c r="C321" s="1"/>
      <c r="D321" s="1"/>
      <c r="E321" s="1"/>
      <c r="F321" s="1"/>
    </row>
    <row r="322" spans="1:6" x14ac:dyDescent="0.75">
      <c r="A322" s="1"/>
      <c r="B322" s="1"/>
      <c r="C322" s="1"/>
      <c r="D322" s="1"/>
      <c r="E322" s="1"/>
      <c r="F322" s="1"/>
    </row>
    <row r="323" spans="1:6" x14ac:dyDescent="0.75">
      <c r="A323" s="1"/>
      <c r="B323" s="1"/>
      <c r="C323" s="1"/>
      <c r="D323" s="1"/>
      <c r="E323" s="1"/>
      <c r="F323" s="1"/>
    </row>
    <row r="324" spans="1:6" x14ac:dyDescent="0.75">
      <c r="A324" s="1"/>
      <c r="B324" s="1"/>
      <c r="C324" s="1"/>
      <c r="D324" s="1"/>
      <c r="E324" s="1"/>
      <c r="F324" s="1"/>
    </row>
    <row r="325" spans="1:6" x14ac:dyDescent="0.75">
      <c r="A325" s="1"/>
      <c r="B325" s="1"/>
      <c r="C325" s="1"/>
      <c r="D325" s="1"/>
      <c r="E325" s="1"/>
      <c r="F325" s="1"/>
    </row>
    <row r="326" spans="1:6" x14ac:dyDescent="0.75">
      <c r="A326" s="1"/>
      <c r="B326" s="1"/>
      <c r="C326" s="1"/>
      <c r="D326" s="1"/>
      <c r="E326" s="1"/>
      <c r="F326" s="1"/>
    </row>
    <row r="327" spans="1:6" x14ac:dyDescent="0.75">
      <c r="A327" s="1"/>
      <c r="B327" s="1"/>
      <c r="C327" s="1"/>
      <c r="D327" s="1"/>
      <c r="E327" s="1"/>
      <c r="F327" s="1"/>
    </row>
    <row r="328" spans="1:6" x14ac:dyDescent="0.75">
      <c r="A328" s="1"/>
      <c r="B328" s="1"/>
      <c r="C328" s="1"/>
      <c r="D328" s="1"/>
      <c r="E328" s="1"/>
      <c r="F328" s="1"/>
    </row>
    <row r="329" spans="1:6" x14ac:dyDescent="0.75">
      <c r="A329" s="1"/>
      <c r="B329" s="1"/>
      <c r="C329" s="1"/>
      <c r="D329" s="1"/>
      <c r="E329" s="1"/>
      <c r="F329" s="1"/>
    </row>
    <row r="330" spans="1:6" x14ac:dyDescent="0.75">
      <c r="A330" s="1"/>
      <c r="B330" s="1"/>
      <c r="C330" s="1"/>
      <c r="D330" s="1"/>
      <c r="E330" s="1"/>
      <c r="F330" s="1"/>
    </row>
    <row r="331" spans="1:6" x14ac:dyDescent="0.75">
      <c r="A331" s="1"/>
      <c r="B331" s="1"/>
      <c r="C331" s="1"/>
      <c r="D331" s="1"/>
      <c r="E331" s="1"/>
      <c r="F331" s="1"/>
    </row>
    <row r="332" spans="1:6" x14ac:dyDescent="0.75">
      <c r="A332" s="1"/>
      <c r="B332" s="1"/>
      <c r="C332" s="1"/>
      <c r="D332" s="1"/>
      <c r="E332" s="1"/>
      <c r="F332" s="1"/>
    </row>
    <row r="333" spans="1:6" x14ac:dyDescent="0.75">
      <c r="A333" s="1"/>
      <c r="B333" s="1"/>
      <c r="C333" s="1"/>
      <c r="D333" s="1"/>
      <c r="E333" s="1"/>
      <c r="F333" s="1"/>
    </row>
    <row r="334" spans="1:6" x14ac:dyDescent="0.75">
      <c r="A334" s="1"/>
      <c r="B334" s="1"/>
      <c r="C334" s="1"/>
      <c r="D334" s="1"/>
      <c r="E334" s="1"/>
      <c r="F334" s="1"/>
    </row>
    <row r="335" spans="1:6" x14ac:dyDescent="0.75">
      <c r="A335" s="1"/>
      <c r="B335" s="1"/>
      <c r="C335" s="1"/>
      <c r="D335" s="1"/>
      <c r="E335" s="1"/>
      <c r="F335" s="1"/>
    </row>
    <row r="336" spans="1:6" x14ac:dyDescent="0.75">
      <c r="A336" s="1"/>
      <c r="B336" s="1"/>
      <c r="C336" s="1"/>
      <c r="D336" s="1"/>
      <c r="E336" s="1"/>
      <c r="F336" s="1"/>
    </row>
    <row r="337" spans="1:6" x14ac:dyDescent="0.75">
      <c r="A337" s="1"/>
      <c r="B337" s="1"/>
      <c r="C337" s="1"/>
      <c r="D337" s="1"/>
      <c r="E337" s="1"/>
      <c r="F337" s="1"/>
    </row>
    <row r="338" spans="1:6" x14ac:dyDescent="0.75">
      <c r="A338" s="1"/>
      <c r="B338" s="1"/>
      <c r="C338" s="1"/>
      <c r="D338" s="1"/>
      <c r="E338" s="1"/>
      <c r="F338" s="1"/>
    </row>
    <row r="339" spans="1:6" x14ac:dyDescent="0.75">
      <c r="A339" s="1"/>
      <c r="B339" s="1"/>
      <c r="C339" s="1"/>
      <c r="D339" s="1"/>
      <c r="E339" s="1"/>
      <c r="F339" s="1"/>
    </row>
    <row r="340" spans="1:6" x14ac:dyDescent="0.75">
      <c r="A340" s="1"/>
      <c r="B340" s="1"/>
      <c r="C340" s="1"/>
      <c r="D340" s="1"/>
      <c r="E340" s="1"/>
      <c r="F340" s="1"/>
    </row>
    <row r="341" spans="1:6" x14ac:dyDescent="0.75">
      <c r="A341" s="1"/>
      <c r="B341" s="1"/>
      <c r="C341" s="1"/>
      <c r="D341" s="1"/>
      <c r="E341" s="1"/>
      <c r="F341" s="1"/>
    </row>
    <row r="342" spans="1:6" x14ac:dyDescent="0.75">
      <c r="A342" s="1"/>
      <c r="B342" s="1"/>
      <c r="C342" s="1"/>
      <c r="D342" s="1"/>
      <c r="E342" s="1"/>
      <c r="F342" s="1"/>
    </row>
    <row r="343" spans="1:6" x14ac:dyDescent="0.75">
      <c r="A343" s="1"/>
      <c r="B343" s="1"/>
      <c r="C343" s="1"/>
      <c r="D343" s="1"/>
      <c r="E343" s="1"/>
      <c r="F343" s="1"/>
    </row>
    <row r="344" spans="1:6" x14ac:dyDescent="0.75">
      <c r="A344" s="1"/>
      <c r="B344" s="1"/>
      <c r="C344" s="1"/>
      <c r="D344" s="1"/>
      <c r="E344" s="1"/>
      <c r="F344" s="1"/>
    </row>
    <row r="345" spans="1:6" x14ac:dyDescent="0.75">
      <c r="A345" s="1"/>
      <c r="B345" s="1"/>
      <c r="C345" s="1"/>
      <c r="D345" s="1"/>
      <c r="E345" s="1"/>
      <c r="F345" s="1"/>
    </row>
    <row r="346" spans="1:6" x14ac:dyDescent="0.75">
      <c r="A346" s="1"/>
      <c r="B346" s="1"/>
      <c r="C346" s="1"/>
      <c r="D346" s="1"/>
      <c r="E346" s="1"/>
      <c r="F346" s="1"/>
    </row>
    <row r="347" spans="1:6" x14ac:dyDescent="0.75">
      <c r="A347" s="1"/>
      <c r="B347" s="1"/>
      <c r="C347" s="1"/>
      <c r="D347" s="1"/>
      <c r="E347" s="1"/>
      <c r="F347" s="1"/>
    </row>
    <row r="348" spans="1:6" x14ac:dyDescent="0.75">
      <c r="A348" s="1"/>
      <c r="B348" s="1"/>
      <c r="C348" s="1"/>
      <c r="D348" s="1"/>
      <c r="E348" s="1"/>
      <c r="F348" s="1"/>
    </row>
    <row r="349" spans="1:6" x14ac:dyDescent="0.75">
      <c r="A349" s="1"/>
      <c r="B349" s="1"/>
      <c r="C349" s="1"/>
      <c r="D349" s="1"/>
      <c r="E349" s="1"/>
      <c r="F349" s="1"/>
    </row>
    <row r="350" spans="1:6" x14ac:dyDescent="0.75">
      <c r="A350" s="1"/>
      <c r="B350" s="1"/>
      <c r="C350" s="1"/>
      <c r="D350" s="1"/>
      <c r="E350" s="1"/>
      <c r="F350" s="1"/>
    </row>
    <row r="351" spans="1:6" x14ac:dyDescent="0.75">
      <c r="A351" s="1"/>
      <c r="B351" s="1"/>
      <c r="C351" s="1"/>
      <c r="D351" s="1"/>
      <c r="E351" s="1"/>
      <c r="F351" s="1"/>
    </row>
    <row r="352" spans="1:6" x14ac:dyDescent="0.75">
      <c r="A352" s="1"/>
      <c r="B352" s="1"/>
      <c r="C352" s="1"/>
      <c r="D352" s="1"/>
      <c r="E352" s="1"/>
      <c r="F352" s="1"/>
    </row>
    <row r="353" spans="1:6" x14ac:dyDescent="0.75">
      <c r="A353" s="1"/>
      <c r="B353" s="1"/>
      <c r="C353" s="1"/>
      <c r="D353" s="1"/>
      <c r="E353" s="1"/>
      <c r="F353" s="1"/>
    </row>
    <row r="354" spans="1:6" x14ac:dyDescent="0.75">
      <c r="A354" s="1"/>
      <c r="B354" s="1"/>
      <c r="C354" s="1"/>
      <c r="D354" s="1"/>
      <c r="E354" s="1"/>
      <c r="F354" s="1"/>
    </row>
    <row r="355" spans="1:6" x14ac:dyDescent="0.75">
      <c r="A355" s="1"/>
      <c r="B355" s="1"/>
      <c r="C355" s="1"/>
      <c r="D355" s="1"/>
      <c r="E355" s="1"/>
      <c r="F355" s="1"/>
    </row>
    <row r="356" spans="1:6" x14ac:dyDescent="0.75">
      <c r="A356" s="1"/>
      <c r="B356" s="1"/>
      <c r="C356" s="1"/>
      <c r="D356" s="1"/>
      <c r="E356" s="1"/>
      <c r="F356" s="1"/>
    </row>
    <row r="357" spans="1:6" x14ac:dyDescent="0.75">
      <c r="A357" s="1"/>
      <c r="B357" s="1"/>
      <c r="C357" s="1"/>
      <c r="D357" s="1"/>
      <c r="E357" s="1"/>
      <c r="F357" s="1"/>
    </row>
    <row r="358" spans="1:6" x14ac:dyDescent="0.75">
      <c r="A358" s="1"/>
      <c r="B358" s="1"/>
      <c r="C358" s="1"/>
      <c r="D358" s="1"/>
      <c r="E358" s="1"/>
      <c r="F358" s="1"/>
    </row>
    <row r="359" spans="1:6" x14ac:dyDescent="0.75">
      <c r="A359" s="1"/>
      <c r="B359" s="1"/>
      <c r="C359" s="1"/>
      <c r="D359" s="1"/>
      <c r="E359" s="1"/>
      <c r="F359" s="1"/>
    </row>
    <row r="360" spans="1:6" x14ac:dyDescent="0.75">
      <c r="A360" s="1"/>
      <c r="B360" s="1"/>
      <c r="C360" s="1"/>
      <c r="D360" s="1"/>
      <c r="E360" s="1"/>
      <c r="F360" s="1"/>
    </row>
    <row r="361" spans="1:6" x14ac:dyDescent="0.75">
      <c r="A361" s="1"/>
      <c r="B361" s="1"/>
      <c r="C361" s="1"/>
      <c r="D361" s="1"/>
      <c r="E361" s="1"/>
      <c r="F361" s="1"/>
    </row>
    <row r="362" spans="1:6" x14ac:dyDescent="0.75">
      <c r="A362" s="1"/>
      <c r="B362" s="1"/>
      <c r="C362" s="1"/>
      <c r="D362" s="1"/>
      <c r="E362" s="1"/>
      <c r="F362" s="1"/>
    </row>
    <row r="363" spans="1:6" x14ac:dyDescent="0.75">
      <c r="A363" s="1"/>
      <c r="B363" s="1"/>
      <c r="C363" s="1"/>
      <c r="D363" s="1"/>
      <c r="E363" s="1"/>
      <c r="F363" s="1"/>
    </row>
    <row r="364" spans="1:6" x14ac:dyDescent="0.75">
      <c r="A364" s="1"/>
      <c r="B364" s="1"/>
      <c r="C364" s="1"/>
      <c r="D364" s="1"/>
      <c r="E364" s="1"/>
      <c r="F364" s="1"/>
    </row>
    <row r="365" spans="1:6" x14ac:dyDescent="0.75">
      <c r="A365" s="1"/>
      <c r="B365" s="1"/>
      <c r="C365" s="1"/>
      <c r="D365" s="1"/>
      <c r="E365" s="1"/>
      <c r="F365" s="1"/>
    </row>
    <row r="366" spans="1:6" x14ac:dyDescent="0.75">
      <c r="A366" s="1"/>
      <c r="B366" s="1"/>
      <c r="C366" s="1"/>
      <c r="D366" s="1"/>
      <c r="E366" s="1"/>
      <c r="F366" s="1"/>
    </row>
    <row r="367" spans="1:6" x14ac:dyDescent="0.75">
      <c r="A367" s="1"/>
      <c r="B367" s="1"/>
      <c r="C367" s="1"/>
      <c r="D367" s="1"/>
      <c r="E367" s="1"/>
      <c r="F367" s="1"/>
    </row>
    <row r="368" spans="1:6" x14ac:dyDescent="0.75">
      <c r="A368" s="1"/>
      <c r="B368" s="1"/>
      <c r="C368" s="1"/>
      <c r="D368" s="1"/>
      <c r="E368" s="1"/>
      <c r="F368" s="1"/>
    </row>
    <row r="369" spans="1:6" x14ac:dyDescent="0.75">
      <c r="A369" s="1"/>
      <c r="B369" s="1"/>
      <c r="C369" s="1"/>
      <c r="D369" s="1"/>
      <c r="E369" s="1"/>
      <c r="F369" s="1"/>
    </row>
    <row r="370" spans="1:6" x14ac:dyDescent="0.75">
      <c r="A370" s="1"/>
      <c r="B370" s="1"/>
      <c r="C370" s="1"/>
      <c r="D370" s="1"/>
      <c r="E370" s="1"/>
      <c r="F370" s="1"/>
    </row>
    <row r="371" spans="1:6" x14ac:dyDescent="0.75">
      <c r="A371" s="1"/>
      <c r="B371" s="1"/>
      <c r="C371" s="1"/>
      <c r="D371" s="1"/>
      <c r="E371" s="1"/>
      <c r="F371" s="1"/>
    </row>
    <row r="372" spans="1:6" x14ac:dyDescent="0.75">
      <c r="A372" s="1"/>
      <c r="B372" s="1"/>
      <c r="C372" s="1"/>
      <c r="D372" s="1"/>
      <c r="E372" s="1"/>
      <c r="F372" s="1"/>
    </row>
    <row r="373" spans="1:6" x14ac:dyDescent="0.75">
      <c r="A373" s="1"/>
      <c r="B373" s="1"/>
      <c r="C373" s="1"/>
      <c r="D373" s="1"/>
      <c r="E373" s="1"/>
      <c r="F373" s="1"/>
    </row>
    <row r="374" spans="1:6" x14ac:dyDescent="0.75">
      <c r="A374" s="1"/>
      <c r="B374" s="1"/>
      <c r="C374" s="1"/>
      <c r="D374" s="1"/>
      <c r="E374" s="1"/>
      <c r="F374" s="1"/>
    </row>
    <row r="375" spans="1:6" x14ac:dyDescent="0.75">
      <c r="A375" s="1"/>
      <c r="B375" s="1"/>
      <c r="C375" s="1"/>
      <c r="D375" s="1"/>
      <c r="E375" s="1"/>
      <c r="F375" s="1"/>
    </row>
    <row r="376" spans="1:6" x14ac:dyDescent="0.75">
      <c r="A376" s="1"/>
      <c r="B376" s="1"/>
      <c r="C376" s="1"/>
      <c r="D376" s="1"/>
      <c r="E376" s="1"/>
      <c r="F376" s="1"/>
    </row>
    <row r="377" spans="1:6" x14ac:dyDescent="0.75">
      <c r="A377" s="1"/>
      <c r="B377" s="1"/>
      <c r="C377" s="1"/>
      <c r="D377" s="1"/>
      <c r="E377" s="1"/>
      <c r="F377" s="1"/>
    </row>
    <row r="378" spans="1:6" x14ac:dyDescent="0.75">
      <c r="A378" s="1"/>
      <c r="B378" s="1"/>
      <c r="C378" s="1"/>
      <c r="D378" s="1"/>
      <c r="E378" s="1"/>
      <c r="F378" s="1"/>
    </row>
    <row r="379" spans="1:6" x14ac:dyDescent="0.75">
      <c r="A379" s="1"/>
      <c r="B379" s="1"/>
      <c r="C379" s="1"/>
      <c r="D379" s="1"/>
      <c r="E379" s="1"/>
      <c r="F379" s="1"/>
    </row>
    <row r="380" spans="1:6" x14ac:dyDescent="0.75">
      <c r="A380" s="1"/>
      <c r="B380" s="1"/>
      <c r="C380" s="1"/>
      <c r="D380" s="1"/>
      <c r="E380" s="1"/>
      <c r="F380" s="1"/>
    </row>
    <row r="381" spans="1:6" x14ac:dyDescent="0.75">
      <c r="A381" s="1"/>
      <c r="B381" s="1"/>
      <c r="C381" s="1"/>
      <c r="D381" s="1"/>
      <c r="E381" s="1"/>
      <c r="F381" s="1"/>
    </row>
    <row r="382" spans="1:6" x14ac:dyDescent="0.75">
      <c r="A382" s="1"/>
      <c r="B382" s="1"/>
      <c r="C382" s="1"/>
      <c r="D382" s="1"/>
      <c r="E382" s="1"/>
      <c r="F382" s="1"/>
    </row>
    <row r="383" spans="1:6" x14ac:dyDescent="0.75">
      <c r="A383" s="1"/>
      <c r="B383" s="1"/>
      <c r="C383" s="1"/>
      <c r="D383" s="1"/>
      <c r="E383" s="1"/>
      <c r="F383" s="1"/>
    </row>
    <row r="384" spans="1:6" x14ac:dyDescent="0.75">
      <c r="A384" s="1"/>
      <c r="B384" s="1"/>
      <c r="C384" s="1"/>
      <c r="D384" s="1"/>
      <c r="E384" s="1"/>
      <c r="F384" s="1"/>
    </row>
    <row r="385" spans="1:6" x14ac:dyDescent="0.75">
      <c r="A385" s="1"/>
      <c r="B385" s="1"/>
      <c r="C385" s="1"/>
      <c r="D385" s="1"/>
      <c r="E385" s="1"/>
      <c r="F385" s="1"/>
    </row>
    <row r="386" spans="1:6" x14ac:dyDescent="0.75">
      <c r="A386" s="1"/>
      <c r="B386" s="1"/>
      <c r="C386" s="1"/>
      <c r="D386" s="1"/>
      <c r="E386" s="1"/>
      <c r="F386" s="1"/>
    </row>
    <row r="387" spans="1:6" x14ac:dyDescent="0.75">
      <c r="A387" s="1"/>
      <c r="B387" s="1"/>
      <c r="C387" s="1"/>
      <c r="D387" s="1"/>
      <c r="E387" s="1"/>
      <c r="F387" s="1"/>
    </row>
    <row r="388" spans="1:6" x14ac:dyDescent="0.75">
      <c r="A388" s="1"/>
      <c r="B388" s="1"/>
      <c r="C388" s="1"/>
      <c r="D388" s="1"/>
      <c r="E388" s="1"/>
      <c r="F388" s="1"/>
    </row>
    <row r="389" spans="1:6" x14ac:dyDescent="0.75">
      <c r="A389" s="1"/>
      <c r="B389" s="1"/>
      <c r="C389" s="1"/>
      <c r="D389" s="1"/>
      <c r="E389" s="1"/>
      <c r="F389" s="1"/>
    </row>
    <row r="390" spans="1:6" x14ac:dyDescent="0.75">
      <c r="A390" s="1"/>
      <c r="B390" s="1"/>
      <c r="C390" s="1"/>
      <c r="D390" s="1"/>
      <c r="E390" s="1"/>
      <c r="F390" s="1"/>
    </row>
    <row r="391" spans="1:6" x14ac:dyDescent="0.75">
      <c r="A391" s="1"/>
      <c r="B391" s="1"/>
      <c r="C391" s="1"/>
      <c r="D391" s="1"/>
      <c r="E391" s="1"/>
      <c r="F391" s="1"/>
    </row>
    <row r="392" spans="1:6" x14ac:dyDescent="0.75">
      <c r="A392" s="1"/>
      <c r="B392" s="1"/>
      <c r="C392" s="1"/>
      <c r="D392" s="1"/>
      <c r="E392" s="1"/>
      <c r="F392" s="1"/>
    </row>
    <row r="393" spans="1:6" x14ac:dyDescent="0.75">
      <c r="A393" s="1"/>
      <c r="B393" s="1"/>
      <c r="C393" s="1"/>
      <c r="D393" s="1"/>
      <c r="E393" s="1"/>
      <c r="F393" s="1"/>
    </row>
    <row r="394" spans="1:6" x14ac:dyDescent="0.75">
      <c r="A394" s="1"/>
      <c r="B394" s="1"/>
      <c r="C394" s="1"/>
      <c r="D394" s="1"/>
      <c r="E394" s="1"/>
      <c r="F394" s="1"/>
    </row>
    <row r="395" spans="1:6" x14ac:dyDescent="0.75">
      <c r="A395" s="1"/>
      <c r="B395" s="1"/>
      <c r="C395" s="1"/>
      <c r="D395" s="1"/>
      <c r="E395" s="1"/>
      <c r="F395" s="1"/>
    </row>
    <row r="396" spans="1:6" x14ac:dyDescent="0.75">
      <c r="A396" s="1"/>
      <c r="B396" s="1"/>
      <c r="C396" s="1"/>
      <c r="D396" s="1"/>
      <c r="E396" s="1"/>
      <c r="F396" s="1"/>
    </row>
    <row r="397" spans="1:6" x14ac:dyDescent="0.75">
      <c r="A397" s="1"/>
      <c r="B397" s="1"/>
      <c r="C397" s="1"/>
      <c r="D397" s="1"/>
      <c r="E397" s="1"/>
      <c r="F397" s="1"/>
    </row>
    <row r="398" spans="1:6" x14ac:dyDescent="0.75">
      <c r="A398" s="1"/>
      <c r="B398" s="1"/>
      <c r="C398" s="1"/>
      <c r="D398" s="1"/>
      <c r="E398" s="1"/>
      <c r="F398" s="1"/>
    </row>
    <row r="399" spans="1:6" x14ac:dyDescent="0.75">
      <c r="A399" s="1"/>
      <c r="B399" s="1"/>
      <c r="C399" s="1"/>
      <c r="D399" s="1"/>
      <c r="E399" s="1"/>
      <c r="F399" s="1"/>
    </row>
    <row r="400" spans="1:6" x14ac:dyDescent="0.75">
      <c r="A400" s="1"/>
      <c r="B400" s="1"/>
      <c r="C400" s="1"/>
      <c r="D400" s="1"/>
      <c r="E400" s="1"/>
      <c r="F400" s="1"/>
    </row>
    <row r="401" spans="1:6" x14ac:dyDescent="0.75">
      <c r="A401" s="1"/>
      <c r="B401" s="1"/>
      <c r="C401" s="1"/>
      <c r="D401" s="1"/>
      <c r="E401" s="1"/>
      <c r="F401" s="1"/>
    </row>
    <row r="402" spans="1:6" x14ac:dyDescent="0.75">
      <c r="A402" s="1"/>
      <c r="B402" s="1"/>
      <c r="C402" s="1"/>
      <c r="D402" s="1"/>
      <c r="E402" s="1"/>
      <c r="F402" s="1"/>
    </row>
    <row r="403" spans="1:6" x14ac:dyDescent="0.75">
      <c r="A403" s="1"/>
      <c r="B403" s="1"/>
      <c r="C403" s="1"/>
      <c r="D403" s="1"/>
      <c r="E403" s="1"/>
      <c r="F403" s="1"/>
    </row>
    <row r="404" spans="1:6" x14ac:dyDescent="0.75">
      <c r="A404" s="1"/>
      <c r="B404" s="1"/>
      <c r="C404" s="1"/>
      <c r="D404" s="1"/>
      <c r="E404" s="1"/>
      <c r="F404" s="1"/>
    </row>
    <row r="405" spans="1:6" x14ac:dyDescent="0.75">
      <c r="A405" s="1"/>
      <c r="B405" s="1"/>
      <c r="C405" s="1"/>
      <c r="D405" s="1"/>
      <c r="E405" s="1"/>
      <c r="F405" s="1"/>
    </row>
    <row r="406" spans="1:6" x14ac:dyDescent="0.75">
      <c r="A406" s="1"/>
      <c r="B406" s="1"/>
      <c r="C406" s="1"/>
      <c r="D406" s="1"/>
      <c r="E406" s="1"/>
      <c r="F406" s="1"/>
    </row>
    <row r="407" spans="1:6" x14ac:dyDescent="0.75">
      <c r="A407" s="1"/>
      <c r="B407" s="1"/>
      <c r="C407" s="1"/>
      <c r="D407" s="1"/>
      <c r="E407" s="1"/>
      <c r="F407" s="1"/>
    </row>
    <row r="408" spans="1:6" x14ac:dyDescent="0.75">
      <c r="A408" s="1"/>
      <c r="B408" s="1"/>
      <c r="C408" s="1"/>
      <c r="D408" s="1"/>
      <c r="E408" s="1"/>
      <c r="F408" s="1"/>
    </row>
    <row r="409" spans="1:6" x14ac:dyDescent="0.75">
      <c r="A409" s="1"/>
      <c r="B409" s="1"/>
      <c r="C409" s="1"/>
      <c r="D409" s="1"/>
      <c r="E409" s="1"/>
      <c r="F409" s="1"/>
    </row>
    <row r="410" spans="1:6" x14ac:dyDescent="0.75">
      <c r="A410" s="1"/>
      <c r="B410" s="1"/>
      <c r="C410" s="1"/>
      <c r="D410" s="1"/>
      <c r="E410" s="1"/>
      <c r="F410" s="1"/>
    </row>
    <row r="411" spans="1:6" x14ac:dyDescent="0.75">
      <c r="A411" s="1"/>
      <c r="B411" s="1"/>
      <c r="C411" s="1"/>
      <c r="D411" s="1"/>
      <c r="E411" s="1"/>
      <c r="F411" s="1"/>
    </row>
    <row r="412" spans="1:6" x14ac:dyDescent="0.75">
      <c r="A412" s="1"/>
      <c r="B412" s="1"/>
      <c r="C412" s="1"/>
      <c r="D412" s="1"/>
      <c r="E412" s="1"/>
      <c r="F412" s="1"/>
    </row>
    <row r="413" spans="1:6" x14ac:dyDescent="0.75">
      <c r="A413" s="1"/>
      <c r="B413" s="1"/>
      <c r="C413" s="1"/>
      <c r="D413" s="1"/>
      <c r="E413" s="1"/>
      <c r="F413" s="1"/>
    </row>
    <row r="414" spans="1:6" x14ac:dyDescent="0.75">
      <c r="A414" s="1"/>
      <c r="B414" s="1"/>
      <c r="C414" s="1"/>
      <c r="D414" s="1"/>
      <c r="E414" s="1"/>
      <c r="F414" s="1"/>
    </row>
    <row r="415" spans="1:6" x14ac:dyDescent="0.75">
      <c r="A415" s="1"/>
      <c r="B415" s="1"/>
      <c r="C415" s="1"/>
      <c r="D415" s="1"/>
      <c r="E415" s="1"/>
      <c r="F415" s="1"/>
    </row>
    <row r="416" spans="1:6" x14ac:dyDescent="0.75">
      <c r="A416" s="1"/>
      <c r="B416" s="1"/>
      <c r="C416" s="1"/>
      <c r="D416" s="1"/>
      <c r="E416" s="1"/>
      <c r="F416" s="1"/>
    </row>
    <row r="417" spans="1:6" x14ac:dyDescent="0.75">
      <c r="A417" s="1"/>
      <c r="B417" s="1"/>
      <c r="C417" s="1"/>
      <c r="D417" s="1"/>
      <c r="E417" s="1"/>
      <c r="F417" s="1"/>
    </row>
    <row r="418" spans="1:6" x14ac:dyDescent="0.75">
      <c r="A418" s="1"/>
      <c r="B418" s="1"/>
      <c r="C418" s="1"/>
      <c r="D418" s="1"/>
      <c r="E418" s="1"/>
      <c r="F418" s="1"/>
    </row>
    <row r="419" spans="1:6" x14ac:dyDescent="0.75">
      <c r="A419" s="1"/>
      <c r="B419" s="1"/>
      <c r="C419" s="1"/>
      <c r="D419" s="1"/>
      <c r="E419" s="1"/>
      <c r="F419" s="1"/>
    </row>
    <row r="420" spans="1:6" x14ac:dyDescent="0.75">
      <c r="A420" s="1"/>
      <c r="B420" s="1"/>
      <c r="C420" s="1"/>
      <c r="D420" s="1"/>
      <c r="E420" s="1"/>
      <c r="F420" s="1"/>
    </row>
    <row r="421" spans="1:6" x14ac:dyDescent="0.75">
      <c r="A421" s="1"/>
      <c r="B421" s="1"/>
      <c r="C421" s="1"/>
      <c r="D421" s="1"/>
      <c r="E421" s="1"/>
      <c r="F421" s="1"/>
    </row>
    <row r="422" spans="1:6" x14ac:dyDescent="0.75">
      <c r="A422" s="1"/>
      <c r="B422" s="1"/>
      <c r="C422" s="1"/>
      <c r="D422" s="1"/>
      <c r="E422" s="1"/>
      <c r="F422" s="1"/>
    </row>
    <row r="423" spans="1:6" x14ac:dyDescent="0.75">
      <c r="A423" s="1"/>
      <c r="B423" s="1"/>
      <c r="C423" s="1"/>
      <c r="D423" s="1"/>
      <c r="E423" s="1"/>
      <c r="F423" s="1"/>
    </row>
    <row r="424" spans="1:6" x14ac:dyDescent="0.75">
      <c r="A424" s="1"/>
      <c r="B424" s="1"/>
      <c r="C424" s="1"/>
      <c r="D424" s="1"/>
      <c r="E424" s="1"/>
      <c r="F424" s="1"/>
    </row>
    <row r="425" spans="1:6" x14ac:dyDescent="0.75">
      <c r="A425" s="1"/>
      <c r="B425" s="1"/>
      <c r="C425" s="1"/>
      <c r="D425" s="1"/>
      <c r="E425" s="1"/>
      <c r="F425" s="1"/>
    </row>
    <row r="426" spans="1:6" x14ac:dyDescent="0.75">
      <c r="A426" s="1"/>
      <c r="B426" s="1"/>
      <c r="C426" s="1"/>
      <c r="D426" s="1"/>
      <c r="E426" s="1"/>
      <c r="F426" s="1"/>
    </row>
    <row r="427" spans="1:6" x14ac:dyDescent="0.75">
      <c r="A427" s="1"/>
      <c r="B427" s="1"/>
      <c r="C427" s="1"/>
      <c r="D427" s="1"/>
      <c r="E427" s="1"/>
      <c r="F427" s="1"/>
    </row>
    <row r="428" spans="1:6" x14ac:dyDescent="0.75">
      <c r="A428" s="1"/>
      <c r="B428" s="1"/>
      <c r="C428" s="1"/>
      <c r="D428" s="1"/>
      <c r="E428" s="1"/>
      <c r="F428" s="1"/>
    </row>
    <row r="429" spans="1:6" x14ac:dyDescent="0.75">
      <c r="A429" s="1"/>
      <c r="B429" s="1"/>
      <c r="C429" s="1"/>
      <c r="D429" s="1"/>
      <c r="E429" s="1"/>
      <c r="F429" s="1"/>
    </row>
    <row r="430" spans="1:6" x14ac:dyDescent="0.75">
      <c r="A430" s="1"/>
      <c r="B430" s="1"/>
      <c r="C430" s="1"/>
      <c r="D430" s="1"/>
      <c r="E430" s="1"/>
      <c r="F430" s="1"/>
    </row>
    <row r="431" spans="1:6" x14ac:dyDescent="0.75">
      <c r="A431" s="1"/>
      <c r="B431" s="1"/>
      <c r="C431" s="1"/>
      <c r="D431" s="1"/>
      <c r="E431" s="1"/>
      <c r="F431" s="1"/>
    </row>
    <row r="432" spans="1:6" x14ac:dyDescent="0.75">
      <c r="A432" s="1"/>
      <c r="B432" s="1"/>
      <c r="C432" s="1"/>
      <c r="D432" s="1"/>
      <c r="E432" s="1"/>
      <c r="F432" s="1"/>
    </row>
    <row r="433" spans="1:6" x14ac:dyDescent="0.75">
      <c r="A433" s="1"/>
      <c r="B433" s="1"/>
      <c r="C433" s="1"/>
      <c r="D433" s="1"/>
      <c r="E433" s="1"/>
      <c r="F433" s="1"/>
    </row>
    <row r="434" spans="1:6" x14ac:dyDescent="0.75">
      <c r="A434" s="1"/>
      <c r="B434" s="1"/>
      <c r="C434" s="1"/>
      <c r="D434" s="1"/>
      <c r="E434" s="1"/>
      <c r="F434" s="1"/>
    </row>
    <row r="435" spans="1:6" x14ac:dyDescent="0.75">
      <c r="A435" s="1"/>
      <c r="B435" s="1"/>
      <c r="C435" s="1"/>
      <c r="D435" s="1"/>
      <c r="E435" s="1"/>
      <c r="F435" s="1"/>
    </row>
    <row r="436" spans="1:6" x14ac:dyDescent="0.75">
      <c r="A436" s="1"/>
      <c r="B436" s="1"/>
      <c r="C436" s="1"/>
      <c r="D436" s="1"/>
      <c r="E436" s="1"/>
      <c r="F436" s="1"/>
    </row>
    <row r="437" spans="1:6" x14ac:dyDescent="0.75">
      <c r="A437" s="1"/>
      <c r="B437" s="1"/>
      <c r="C437" s="1"/>
      <c r="D437" s="1"/>
      <c r="E437" s="1"/>
      <c r="F437" s="1"/>
    </row>
    <row r="438" spans="1:6" x14ac:dyDescent="0.75">
      <c r="A438" s="1"/>
      <c r="B438" s="1"/>
      <c r="C438" s="1"/>
      <c r="D438" s="1"/>
      <c r="E438" s="1"/>
      <c r="F438" s="1"/>
    </row>
    <row r="439" spans="1:6" x14ac:dyDescent="0.75">
      <c r="A439" s="1"/>
      <c r="B439" s="1"/>
      <c r="C439" s="1"/>
      <c r="D439" s="1"/>
      <c r="E439" s="1"/>
      <c r="F439" s="1"/>
    </row>
    <row r="440" spans="1:6" x14ac:dyDescent="0.75">
      <c r="A440" s="1"/>
      <c r="B440" s="1"/>
      <c r="C440" s="1"/>
      <c r="D440" s="1"/>
      <c r="E440" s="1"/>
      <c r="F440" s="1"/>
    </row>
    <row r="441" spans="1:6" x14ac:dyDescent="0.75">
      <c r="A441" s="1"/>
      <c r="B441" s="1"/>
      <c r="C441" s="1"/>
      <c r="D441" s="1"/>
      <c r="E441" s="1"/>
      <c r="F441" s="1"/>
    </row>
    <row r="442" spans="1:6" x14ac:dyDescent="0.75">
      <c r="A442" s="1"/>
      <c r="B442" s="1"/>
      <c r="C442" s="1"/>
      <c r="D442" s="1"/>
      <c r="E442" s="1"/>
      <c r="F442" s="1"/>
    </row>
    <row r="443" spans="1:6" x14ac:dyDescent="0.75">
      <c r="A443" s="1"/>
      <c r="B443" s="1"/>
      <c r="C443" s="1"/>
      <c r="D443" s="1"/>
      <c r="E443" s="1"/>
      <c r="F443" s="1"/>
    </row>
    <row r="444" spans="1:6" x14ac:dyDescent="0.75">
      <c r="A444" s="1"/>
      <c r="B444" s="1"/>
      <c r="C444" s="1"/>
      <c r="D444" s="1"/>
      <c r="E444" s="1"/>
      <c r="F444" s="1"/>
    </row>
    <row r="445" spans="1:6" x14ac:dyDescent="0.75">
      <c r="A445" s="1"/>
      <c r="B445" s="1"/>
      <c r="C445" s="1"/>
      <c r="D445" s="1"/>
      <c r="E445" s="1"/>
      <c r="F445" s="1"/>
    </row>
    <row r="446" spans="1:6" x14ac:dyDescent="0.75">
      <c r="A446" s="1"/>
      <c r="B446" s="1"/>
      <c r="C446" s="1"/>
      <c r="D446" s="1"/>
      <c r="E446" s="1"/>
      <c r="F446" s="1"/>
    </row>
    <row r="447" spans="1:6" x14ac:dyDescent="0.75">
      <c r="A447" s="1"/>
      <c r="B447" s="1"/>
      <c r="C447" s="1"/>
      <c r="D447" s="1"/>
      <c r="E447" s="1"/>
      <c r="F447" s="1"/>
    </row>
    <row r="448" spans="1:6" x14ac:dyDescent="0.75">
      <c r="A448" s="1"/>
      <c r="B448" s="1"/>
      <c r="C448" s="1"/>
      <c r="D448" s="1"/>
      <c r="E448" s="1"/>
      <c r="F448" s="1"/>
    </row>
    <row r="449" spans="1:6" x14ac:dyDescent="0.75">
      <c r="A449" s="1"/>
      <c r="B449" s="1"/>
      <c r="C449" s="1"/>
      <c r="D449" s="1"/>
      <c r="E449" s="1"/>
      <c r="F449" s="1"/>
    </row>
    <row r="450" spans="1:6" x14ac:dyDescent="0.75">
      <c r="A450" s="1"/>
      <c r="B450" s="1"/>
      <c r="C450" s="1"/>
      <c r="D450" s="1"/>
      <c r="E450" s="1"/>
      <c r="F450" s="1"/>
    </row>
    <row r="451" spans="1:6" x14ac:dyDescent="0.75">
      <c r="A451" s="1"/>
      <c r="B451" s="1"/>
      <c r="C451" s="1"/>
      <c r="D451" s="1"/>
      <c r="E451" s="1"/>
      <c r="F451" s="1"/>
    </row>
    <row r="452" spans="1:6" x14ac:dyDescent="0.75">
      <c r="A452" s="1"/>
      <c r="B452" s="1"/>
      <c r="C452" s="1"/>
      <c r="D452" s="1"/>
      <c r="E452" s="1"/>
      <c r="F452" s="1"/>
    </row>
    <row r="453" spans="1:6" x14ac:dyDescent="0.75">
      <c r="A453" s="1"/>
      <c r="B453" s="1"/>
      <c r="C453" s="1"/>
      <c r="D453" s="1"/>
      <c r="E453" s="1"/>
      <c r="F453" s="1"/>
    </row>
    <row r="454" spans="1:6" x14ac:dyDescent="0.75">
      <c r="A454" s="1"/>
      <c r="B454" s="1"/>
      <c r="C454" s="1"/>
      <c r="D454" s="1"/>
      <c r="E454" s="1"/>
      <c r="F454" s="1"/>
    </row>
    <row r="455" spans="1:6" x14ac:dyDescent="0.75">
      <c r="A455" s="1"/>
      <c r="B455" s="1"/>
      <c r="C455" s="1"/>
      <c r="D455" s="1"/>
      <c r="E455" s="1"/>
      <c r="F455" s="1"/>
    </row>
    <row r="456" spans="1:6" x14ac:dyDescent="0.75">
      <c r="A456" s="1"/>
      <c r="B456" s="1"/>
      <c r="C456" s="1"/>
      <c r="D456" s="1"/>
      <c r="E456" s="1"/>
      <c r="F456" s="1"/>
    </row>
    <row r="457" spans="1:6" x14ac:dyDescent="0.75">
      <c r="A457" s="1"/>
      <c r="B457" s="1"/>
      <c r="C457" s="1"/>
      <c r="D457" s="1"/>
      <c r="E457" s="1"/>
      <c r="F457" s="1"/>
    </row>
    <row r="458" spans="1:6" x14ac:dyDescent="0.75">
      <c r="A458" s="1"/>
      <c r="B458" s="1"/>
      <c r="C458" s="1"/>
      <c r="D458" s="1"/>
      <c r="E458" s="1"/>
      <c r="F458" s="1"/>
    </row>
    <row r="459" spans="1:6" x14ac:dyDescent="0.75">
      <c r="A459" s="1"/>
      <c r="B459" s="1"/>
      <c r="C459" s="1"/>
      <c r="D459" s="1"/>
      <c r="E459" s="1"/>
      <c r="F459" s="1"/>
    </row>
    <row r="460" spans="1:6" x14ac:dyDescent="0.75">
      <c r="A460" s="1"/>
      <c r="B460" s="1"/>
      <c r="C460" s="1"/>
      <c r="D460" s="1"/>
      <c r="E460" s="1"/>
      <c r="F460" s="1"/>
    </row>
    <row r="461" spans="1:6" x14ac:dyDescent="0.75">
      <c r="A461" s="1"/>
      <c r="B461" s="1"/>
      <c r="C461" s="1"/>
      <c r="D461" s="1"/>
      <c r="E461" s="1"/>
      <c r="F461" s="1"/>
    </row>
    <row r="462" spans="1:6" x14ac:dyDescent="0.75">
      <c r="A462" s="1"/>
      <c r="B462" s="1"/>
      <c r="C462" s="1"/>
      <c r="D462" s="1"/>
      <c r="E462" s="1"/>
      <c r="F462" s="1"/>
    </row>
    <row r="463" spans="1:6" x14ac:dyDescent="0.75">
      <c r="A463" s="1"/>
      <c r="B463" s="1"/>
      <c r="C463" s="1"/>
      <c r="D463" s="1"/>
      <c r="E463" s="1"/>
      <c r="F463" s="1"/>
    </row>
    <row r="464" spans="1:6" x14ac:dyDescent="0.75">
      <c r="A464" s="1"/>
      <c r="B464" s="1"/>
      <c r="C464" s="1"/>
      <c r="D464" s="1"/>
      <c r="E464" s="1"/>
      <c r="F464" s="1"/>
    </row>
    <row r="465" spans="1:6" x14ac:dyDescent="0.75">
      <c r="A465" s="1"/>
      <c r="B465" s="1"/>
      <c r="C465" s="1"/>
      <c r="D465" s="1"/>
      <c r="E465" s="1"/>
      <c r="F465" s="1"/>
    </row>
    <row r="466" spans="1:6" x14ac:dyDescent="0.75">
      <c r="A466" s="1"/>
      <c r="B466" s="1"/>
      <c r="C466" s="1"/>
      <c r="D466" s="1"/>
      <c r="E466" s="1"/>
      <c r="F466" s="1"/>
    </row>
    <row r="467" spans="1:6" x14ac:dyDescent="0.75">
      <c r="A467" s="1"/>
      <c r="B467" s="1"/>
      <c r="C467" s="1"/>
      <c r="D467" s="1"/>
      <c r="E467" s="1"/>
      <c r="F467" s="1"/>
    </row>
    <row r="468" spans="1:6" x14ac:dyDescent="0.75">
      <c r="A468" s="1"/>
      <c r="B468" s="1"/>
      <c r="C468" s="1"/>
      <c r="D468" s="1"/>
      <c r="E468" s="1"/>
      <c r="F468" s="1"/>
    </row>
    <row r="469" spans="1:6" x14ac:dyDescent="0.75">
      <c r="A469" s="1"/>
      <c r="B469" s="1"/>
      <c r="C469" s="1"/>
      <c r="D469" s="1"/>
      <c r="E469" s="1"/>
      <c r="F469" s="1"/>
    </row>
    <row r="470" spans="1:6" x14ac:dyDescent="0.75">
      <c r="A470" s="1"/>
      <c r="B470" s="1"/>
      <c r="C470" s="1"/>
      <c r="D470" s="1"/>
      <c r="E470" s="1"/>
      <c r="F470" s="1"/>
    </row>
    <row r="471" spans="1:6" x14ac:dyDescent="0.75">
      <c r="A471" s="1"/>
      <c r="B471" s="1"/>
      <c r="C471" s="1"/>
      <c r="D471" s="1"/>
      <c r="E471" s="1"/>
      <c r="F471" s="1"/>
    </row>
    <row r="472" spans="1:6" x14ac:dyDescent="0.75">
      <c r="A472" s="1"/>
      <c r="B472" s="1"/>
      <c r="C472" s="1"/>
      <c r="D472" s="1"/>
      <c r="E472" s="1"/>
      <c r="F472" s="1"/>
    </row>
    <row r="473" spans="1:6" x14ac:dyDescent="0.75">
      <c r="A473" s="1"/>
      <c r="B473" s="1"/>
      <c r="C473" s="1"/>
      <c r="D473" s="1"/>
      <c r="E473" s="1"/>
      <c r="F473" s="1"/>
    </row>
    <row r="474" spans="1:6" x14ac:dyDescent="0.75">
      <c r="A474" s="1"/>
      <c r="B474" s="1"/>
      <c r="C474" s="1"/>
      <c r="D474" s="1"/>
      <c r="E474" s="1"/>
      <c r="F474" s="1"/>
    </row>
    <row r="475" spans="1:6" x14ac:dyDescent="0.75">
      <c r="A475" s="1"/>
      <c r="B475" s="1"/>
      <c r="C475" s="1"/>
      <c r="D475" s="1"/>
      <c r="E475" s="1"/>
      <c r="F475" s="1"/>
    </row>
    <row r="476" spans="1:6" x14ac:dyDescent="0.75">
      <c r="A476" s="1"/>
      <c r="B476" s="1"/>
      <c r="C476" s="1"/>
      <c r="D476" s="1"/>
      <c r="E476" s="1"/>
      <c r="F476" s="1"/>
    </row>
    <row r="477" spans="1:6" x14ac:dyDescent="0.75">
      <c r="A477" s="1"/>
      <c r="B477" s="1"/>
      <c r="C477" s="1"/>
      <c r="D477" s="1"/>
      <c r="E477" s="1"/>
      <c r="F477" s="1"/>
    </row>
    <row r="478" spans="1:6" x14ac:dyDescent="0.75">
      <c r="A478" s="1"/>
      <c r="B478" s="1"/>
      <c r="C478" s="1"/>
      <c r="D478" s="1"/>
      <c r="E478" s="1"/>
      <c r="F478" s="1"/>
    </row>
    <row r="479" spans="1:6" x14ac:dyDescent="0.75">
      <c r="A479" s="1"/>
      <c r="B479" s="1"/>
      <c r="C479" s="1"/>
      <c r="D479" s="1"/>
      <c r="E479" s="1"/>
      <c r="F479" s="1"/>
    </row>
    <row r="480" spans="1:6" x14ac:dyDescent="0.75">
      <c r="A480" s="1"/>
      <c r="B480" s="1"/>
      <c r="C480" s="1"/>
      <c r="D480" s="1"/>
      <c r="E480" s="1"/>
      <c r="F480" s="1"/>
    </row>
    <row r="481" spans="1:6" x14ac:dyDescent="0.75">
      <c r="A481" s="1"/>
      <c r="B481" s="1"/>
      <c r="C481" s="1"/>
      <c r="D481" s="1"/>
      <c r="E481" s="1"/>
      <c r="F481" s="1"/>
    </row>
    <row r="482" spans="1:6" x14ac:dyDescent="0.75">
      <c r="A482" s="1"/>
      <c r="B482" s="1"/>
      <c r="C482" s="1"/>
      <c r="D482" s="1"/>
      <c r="E482" s="1"/>
      <c r="F482" s="1"/>
    </row>
    <row r="483" spans="1:6" x14ac:dyDescent="0.75">
      <c r="A483" s="1"/>
      <c r="B483" s="1"/>
      <c r="C483" s="1"/>
      <c r="D483" s="1"/>
      <c r="E483" s="1"/>
      <c r="F483" s="1"/>
    </row>
    <row r="484" spans="1:6" x14ac:dyDescent="0.75">
      <c r="A484" s="1"/>
      <c r="B484" s="1"/>
      <c r="C484" s="1"/>
      <c r="D484" s="1"/>
      <c r="E484" s="1"/>
      <c r="F484" s="1"/>
    </row>
    <row r="485" spans="1:6" x14ac:dyDescent="0.75">
      <c r="A485" s="1"/>
      <c r="B485" s="1"/>
      <c r="C485" s="1"/>
      <c r="D485" s="1"/>
      <c r="E485" s="1"/>
      <c r="F485" s="1"/>
    </row>
    <row r="486" spans="1:6" x14ac:dyDescent="0.75">
      <c r="A486" s="1"/>
      <c r="B486" s="1"/>
      <c r="C486" s="1"/>
      <c r="D486" s="1"/>
      <c r="E486" s="1"/>
      <c r="F486" s="1"/>
    </row>
    <row r="487" spans="1:6" x14ac:dyDescent="0.75">
      <c r="A487" s="1"/>
      <c r="B487" s="1"/>
      <c r="C487" s="1"/>
      <c r="D487" s="1"/>
      <c r="E487" s="1"/>
      <c r="F487" s="1"/>
    </row>
    <row r="488" spans="1:6" x14ac:dyDescent="0.75">
      <c r="A488" s="1"/>
      <c r="B488" s="1"/>
      <c r="C488" s="1"/>
      <c r="D488" s="1"/>
      <c r="E488" s="1"/>
      <c r="F488" s="1"/>
    </row>
    <row r="489" spans="1:6" x14ac:dyDescent="0.75">
      <c r="A489" s="1"/>
      <c r="B489" s="1"/>
      <c r="C489" s="1"/>
      <c r="D489" s="1"/>
      <c r="E489" s="1"/>
      <c r="F489" s="1"/>
    </row>
    <row r="490" spans="1:6" x14ac:dyDescent="0.75">
      <c r="A490" s="1"/>
      <c r="B490" s="1"/>
      <c r="C490" s="1"/>
      <c r="D490" s="1"/>
      <c r="E490" s="1"/>
      <c r="F490" s="1"/>
    </row>
    <row r="491" spans="1:6" x14ac:dyDescent="0.75">
      <c r="A491" s="1"/>
      <c r="B491" s="1"/>
      <c r="C491" s="1"/>
      <c r="D491" s="1"/>
      <c r="E491" s="1"/>
      <c r="F491" s="1"/>
    </row>
    <row r="492" spans="1:6" x14ac:dyDescent="0.75">
      <c r="A492" s="1"/>
      <c r="B492" s="1"/>
      <c r="C492" s="1"/>
      <c r="D492" s="1"/>
      <c r="E492" s="1"/>
      <c r="F492" s="1"/>
    </row>
    <row r="493" spans="1:6" x14ac:dyDescent="0.75">
      <c r="A493" s="1"/>
      <c r="B493" s="1"/>
      <c r="C493" s="1"/>
      <c r="D493" s="1"/>
      <c r="E493" s="1"/>
      <c r="F493" s="1"/>
    </row>
    <row r="494" spans="1:6" x14ac:dyDescent="0.75">
      <c r="A494" s="1"/>
      <c r="B494" s="1"/>
      <c r="C494" s="1"/>
      <c r="D494" s="1"/>
      <c r="E494" s="1"/>
      <c r="F494" s="1"/>
    </row>
    <row r="495" spans="1:6" x14ac:dyDescent="0.75">
      <c r="A495" s="1"/>
      <c r="B495" s="1"/>
      <c r="C495" s="1"/>
      <c r="D495" s="1"/>
      <c r="E495" s="1"/>
      <c r="F495" s="1"/>
    </row>
    <row r="496" spans="1:6" x14ac:dyDescent="0.75">
      <c r="A496" s="1"/>
      <c r="B496" s="1"/>
      <c r="C496" s="1"/>
      <c r="D496" s="1"/>
      <c r="E496" s="1"/>
      <c r="F496" s="1"/>
    </row>
    <row r="497" spans="1:6" x14ac:dyDescent="0.75">
      <c r="A497" s="1"/>
      <c r="B497" s="1"/>
      <c r="C497" s="1"/>
      <c r="D497" s="1"/>
      <c r="E497" s="1"/>
      <c r="F497" s="1"/>
    </row>
    <row r="498" spans="1:6" x14ac:dyDescent="0.75">
      <c r="A498" s="1"/>
      <c r="B498" s="1"/>
      <c r="C498" s="1"/>
      <c r="D498" s="1"/>
      <c r="E498" s="1"/>
      <c r="F498" s="1"/>
    </row>
    <row r="499" spans="1:6" x14ac:dyDescent="0.75">
      <c r="A499" s="1"/>
      <c r="B499" s="1"/>
      <c r="C499" s="1"/>
      <c r="D499" s="1"/>
      <c r="E499" s="1"/>
      <c r="F499" s="1"/>
    </row>
    <row r="500" spans="1:6" x14ac:dyDescent="0.7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workbookViewId="0">
      <selection activeCell="J5" sqref="J5"/>
    </sheetView>
  </sheetViews>
  <sheetFormatPr defaultColWidth="0" defaultRowHeight="14.75" x14ac:dyDescent="0.75"/>
  <cols>
    <col min="1" max="1" width="1.7265625" customWidth="1"/>
    <col min="2" max="2" width="3.7265625" customWidth="1"/>
    <col min="3" max="3" width="4.7265625" customWidth="1"/>
    <col min="4" max="6" width="10.7265625" customWidth="1"/>
    <col min="7" max="7" width="3.7265625" customWidth="1"/>
    <col min="8" max="8" width="19.7265625" customWidth="1"/>
    <col min="9" max="10" width="10.7265625" customWidth="1"/>
    <col min="11" max="26" width="0" hidden="1" customWidth="1"/>
    <col min="27" max="27" width="9.1328125" customWidth="1"/>
    <col min="28" max="16384" width="9.1328125" hidden="1"/>
  </cols>
  <sheetData>
    <row r="1" spans="1:23" ht="28.15" customHeight="1" thickBot="1" x14ac:dyDescent="0.9">
      <c r="A1" s="3"/>
      <c r="B1" s="12"/>
      <c r="C1" s="12"/>
      <c r="D1" s="12"/>
      <c r="E1" s="12"/>
      <c r="F1" s="13" t="s">
        <v>617</v>
      </c>
      <c r="G1" s="12"/>
      <c r="H1" s="12"/>
      <c r="I1" s="12"/>
      <c r="J1" s="12"/>
      <c r="W1">
        <v>30.126000000000001</v>
      </c>
    </row>
    <row r="2" spans="1:23" ht="18" customHeight="1" thickTop="1" x14ac:dyDescent="0.75">
      <c r="A2" s="11"/>
      <c r="B2" s="193" t="s">
        <v>1</v>
      </c>
      <c r="C2" s="194"/>
      <c r="D2" s="194"/>
      <c r="E2" s="194"/>
      <c r="F2" s="194"/>
      <c r="G2" s="194"/>
      <c r="H2" s="194"/>
      <c r="I2" s="194"/>
      <c r="J2" s="195"/>
    </row>
    <row r="3" spans="1:23" ht="18" customHeight="1" x14ac:dyDescent="0.75">
      <c r="A3" s="11"/>
      <c r="B3" s="22"/>
      <c r="C3" s="19"/>
      <c r="D3" s="16"/>
      <c r="E3" s="16"/>
      <c r="F3" s="16"/>
      <c r="G3" s="16"/>
      <c r="H3" s="16"/>
      <c r="I3" s="37" t="s">
        <v>19</v>
      </c>
      <c r="J3" s="30"/>
    </row>
    <row r="4" spans="1:23" ht="18" customHeight="1" x14ac:dyDescent="0.75">
      <c r="A4" s="11"/>
      <c r="B4" s="22"/>
      <c r="C4" s="19"/>
      <c r="D4" s="16"/>
      <c r="E4" s="16"/>
      <c r="F4" s="16"/>
      <c r="G4" s="16"/>
      <c r="H4" s="16"/>
      <c r="I4" s="37" t="s">
        <v>21</v>
      </c>
      <c r="J4" s="30"/>
    </row>
    <row r="5" spans="1:23" ht="18" customHeight="1" thickBot="1" x14ac:dyDescent="0.9">
      <c r="A5" s="11"/>
      <c r="B5" s="38" t="s">
        <v>22</v>
      </c>
      <c r="C5" s="19"/>
      <c r="D5" s="16"/>
      <c r="E5" s="16"/>
      <c r="F5" s="39" t="s">
        <v>23</v>
      </c>
      <c r="G5" s="16"/>
      <c r="H5" s="16"/>
      <c r="I5" s="37" t="s">
        <v>24</v>
      </c>
      <c r="J5" s="191">
        <v>43964</v>
      </c>
    </row>
    <row r="6" spans="1:23" ht="25.15" customHeight="1" thickTop="1" x14ac:dyDescent="0.75">
      <c r="A6" s="11"/>
      <c r="B6" s="196" t="s">
        <v>25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75">
      <c r="A7" s="11"/>
      <c r="B7" s="48" t="s">
        <v>28</v>
      </c>
      <c r="C7" s="41"/>
      <c r="D7" s="17"/>
      <c r="E7" s="17"/>
      <c r="F7" s="17"/>
      <c r="G7" s="49" t="s">
        <v>29</v>
      </c>
      <c r="H7" s="17"/>
      <c r="I7" s="28"/>
      <c r="J7" s="42"/>
    </row>
    <row r="8" spans="1:23" ht="20.149999999999999" customHeight="1" x14ac:dyDescent="0.75">
      <c r="A8" s="11"/>
      <c r="B8" s="199" t="s">
        <v>26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75">
      <c r="A9" s="11"/>
      <c r="B9" s="38" t="s">
        <v>28</v>
      </c>
      <c r="C9" s="19"/>
      <c r="D9" s="16"/>
      <c r="E9" s="16"/>
      <c r="F9" s="16"/>
      <c r="G9" s="39" t="s">
        <v>29</v>
      </c>
      <c r="H9" s="16"/>
      <c r="I9" s="27"/>
      <c r="J9" s="30"/>
    </row>
    <row r="10" spans="1:23" ht="20.149999999999999" customHeight="1" x14ac:dyDescent="0.75">
      <c r="A10" s="11"/>
      <c r="B10" s="199" t="s">
        <v>27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9">
      <c r="A11" s="11"/>
      <c r="B11" s="38" t="s">
        <v>28</v>
      </c>
      <c r="C11" s="19"/>
      <c r="D11" s="16"/>
      <c r="E11" s="16"/>
      <c r="F11" s="16"/>
      <c r="G11" s="39" t="s">
        <v>29</v>
      </c>
      <c r="H11" s="16"/>
      <c r="I11" s="27"/>
      <c r="J11" s="30"/>
    </row>
    <row r="12" spans="1:23" ht="18" customHeight="1" thickTop="1" x14ac:dyDescent="0.75">
      <c r="A12" s="11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75">
      <c r="A13" s="11"/>
      <c r="B13" s="40"/>
      <c r="C13" s="41"/>
      <c r="D13" s="17"/>
      <c r="E13" s="17"/>
      <c r="F13" s="17"/>
      <c r="G13" s="17"/>
      <c r="H13" s="17"/>
      <c r="I13" s="28"/>
      <c r="J13" s="42"/>
    </row>
    <row r="14" spans="1:23" ht="18" customHeight="1" thickBot="1" x14ac:dyDescent="0.9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75">
      <c r="A15" s="11"/>
      <c r="B15" s="82" t="s">
        <v>30</v>
      </c>
      <c r="C15" s="83" t="s">
        <v>6</v>
      </c>
      <c r="D15" s="83" t="s">
        <v>59</v>
      </c>
      <c r="E15" s="84" t="s">
        <v>60</v>
      </c>
      <c r="F15" s="97" t="s">
        <v>61</v>
      </c>
      <c r="G15" s="50" t="s">
        <v>35</v>
      </c>
      <c r="H15" s="53" t="s">
        <v>36</v>
      </c>
      <c r="I15" s="26"/>
      <c r="J15" s="47"/>
    </row>
    <row r="16" spans="1:23" ht="18" customHeight="1" x14ac:dyDescent="0.75">
      <c r="A16" s="11"/>
      <c r="B16" s="85">
        <v>1</v>
      </c>
      <c r="C16" s="86" t="s">
        <v>31</v>
      </c>
      <c r="D16" s="87">
        <f>'Kryci_list 6157'!D16+'Kryci_list 6159'!D16+'Kryci_list 6160'!D16+'Kryci_list 6161'!D16+'Kryci_list 6162'!D16+'Kryci_list 6163'!D16</f>
        <v>0</v>
      </c>
      <c r="E16" s="88">
        <f>'Kryci_list 6157'!E16+'Kryci_list 6159'!E16+'Kryci_list 6160'!E16+'Kryci_list 6161'!E16+'Kryci_list 6162'!E16+'Kryci_list 6163'!E16</f>
        <v>0</v>
      </c>
      <c r="F16" s="98">
        <f>'Kryci_list 6157'!F16+'Kryci_list 6159'!F16+'Kryci_list 6160'!F16+'Kryci_list 6161'!F16+'Kryci_list 6162'!F16+'Kryci_list 6163'!F16</f>
        <v>0</v>
      </c>
      <c r="G16" s="51">
        <v>6</v>
      </c>
      <c r="H16" s="107" t="s">
        <v>37</v>
      </c>
      <c r="I16" s="118"/>
      <c r="J16" s="110">
        <f>Rekapitulácia!F13</f>
        <v>0</v>
      </c>
    </row>
    <row r="17" spans="1:10" ht="18" customHeight="1" x14ac:dyDescent="0.75">
      <c r="A17" s="11"/>
      <c r="B17" s="58">
        <v>2</v>
      </c>
      <c r="C17" s="62" t="s">
        <v>32</v>
      </c>
      <c r="D17" s="69">
        <f>'Kryci_list 6157'!D17+'Kryci_list 6159'!D17+'Kryci_list 6160'!D17+'Kryci_list 6161'!D17+'Kryci_list 6162'!D17+'Kryci_list 6163'!D17</f>
        <v>0</v>
      </c>
      <c r="E17" s="67">
        <f>'Kryci_list 6157'!E17+'Kryci_list 6159'!E17+'Kryci_list 6160'!E17+'Kryci_list 6161'!E17+'Kryci_list 6162'!E17+'Kryci_list 6163'!E17</f>
        <v>0</v>
      </c>
      <c r="F17" s="72">
        <f>'Kryci_list 6157'!F17+'Kryci_list 6159'!F17+'Kryci_list 6160'!F17+'Kryci_list 6161'!F17+'Kryci_list 6162'!F17+'Kryci_list 6163'!F17</f>
        <v>0</v>
      </c>
      <c r="G17" s="52">
        <v>7</v>
      </c>
      <c r="H17" s="108" t="s">
        <v>38</v>
      </c>
      <c r="I17" s="118"/>
      <c r="J17" s="111">
        <f>Rekapitulácia!E13</f>
        <v>0</v>
      </c>
    </row>
    <row r="18" spans="1:10" ht="18" customHeight="1" x14ac:dyDescent="0.75">
      <c r="A18" s="11"/>
      <c r="B18" s="59">
        <v>3</v>
      </c>
      <c r="C18" s="63" t="s">
        <v>33</v>
      </c>
      <c r="D18" s="70">
        <f>'Kryci_list 6157'!D18+'Kryci_list 6159'!D18+'Kryci_list 6160'!D18+'Kryci_list 6161'!D18+'Kryci_list 6162'!D18+'Kryci_list 6163'!D18</f>
        <v>0</v>
      </c>
      <c r="E18" s="68">
        <f>'Kryci_list 6157'!E18+'Kryci_list 6159'!E18+'Kryci_list 6160'!E18+'Kryci_list 6161'!E18+'Kryci_list 6162'!E18+'Kryci_list 6163'!E18</f>
        <v>0</v>
      </c>
      <c r="F18" s="73">
        <f>'Kryci_list 6157'!F18+'Kryci_list 6159'!F18+'Kryci_list 6160'!F18+'Kryci_list 6161'!F18+'Kryci_list 6162'!F18+'Kryci_list 6163'!F18</f>
        <v>0</v>
      </c>
      <c r="G18" s="52">
        <v>8</v>
      </c>
      <c r="H18" s="108" t="s">
        <v>39</v>
      </c>
      <c r="I18" s="118"/>
      <c r="J18" s="111">
        <f>Rekapitulácia!D13</f>
        <v>0</v>
      </c>
    </row>
    <row r="19" spans="1:10" ht="18" customHeight="1" x14ac:dyDescent="0.75">
      <c r="A19" s="11"/>
      <c r="B19" s="59">
        <v>4</v>
      </c>
      <c r="C19" s="64"/>
      <c r="D19" s="70"/>
      <c r="E19" s="68"/>
      <c r="F19" s="73"/>
      <c r="G19" s="52">
        <v>9</v>
      </c>
      <c r="H19" s="116"/>
      <c r="I19" s="118"/>
      <c r="J19" s="117"/>
    </row>
    <row r="20" spans="1:10" ht="18" customHeight="1" thickBot="1" x14ac:dyDescent="0.9">
      <c r="A20" s="11"/>
      <c r="B20" s="59">
        <v>5</v>
      </c>
      <c r="C20" s="65" t="s">
        <v>34</v>
      </c>
      <c r="D20" s="71"/>
      <c r="E20" s="92"/>
      <c r="F20" s="99">
        <f>SUM(F16:F19)</f>
        <v>0</v>
      </c>
      <c r="G20" s="52">
        <v>10</v>
      </c>
      <c r="H20" s="108" t="s">
        <v>34</v>
      </c>
      <c r="I20" s="120"/>
      <c r="J20" s="91">
        <f>SUM(J16:J19)</f>
        <v>0</v>
      </c>
    </row>
    <row r="21" spans="1:10" ht="18" customHeight="1" thickTop="1" x14ac:dyDescent="0.75">
      <c r="A21" s="11"/>
      <c r="B21" s="56" t="s">
        <v>47</v>
      </c>
      <c r="C21" s="60" t="s">
        <v>7</v>
      </c>
      <c r="D21" s="66"/>
      <c r="E21" s="18"/>
      <c r="F21" s="90"/>
      <c r="G21" s="56" t="s">
        <v>55</v>
      </c>
      <c r="H21" s="53" t="s">
        <v>7</v>
      </c>
      <c r="I21" s="28"/>
      <c r="J21" s="121"/>
    </row>
    <row r="22" spans="1:10" ht="18" customHeight="1" x14ac:dyDescent="0.75">
      <c r="A22" s="11"/>
      <c r="B22" s="51">
        <v>11</v>
      </c>
      <c r="C22" s="54" t="s">
        <v>48</v>
      </c>
      <c r="D22" s="78"/>
      <c r="E22" s="81"/>
      <c r="F22" s="72">
        <f>'Kryci_list 6157'!F22+'Kryci_list 6159'!F22+'Kryci_list 6160'!F22+'Kryci_list 6161'!F22+'Kryci_list 6162'!F22+'Kryci_list 6163'!F22</f>
        <v>0</v>
      </c>
      <c r="G22" s="51">
        <v>16</v>
      </c>
      <c r="H22" s="107" t="s">
        <v>56</v>
      </c>
      <c r="I22" s="118"/>
      <c r="J22" s="110">
        <f>'Kryci_list 6157'!J22+'Kryci_list 6159'!J22+'Kryci_list 6160'!J22+'Kryci_list 6161'!J22+'Kryci_list 6162'!J22+'Kryci_list 6163'!J22</f>
        <v>0</v>
      </c>
    </row>
    <row r="23" spans="1:10" ht="18" customHeight="1" x14ac:dyDescent="0.75">
      <c r="A23" s="11"/>
      <c r="B23" s="52">
        <v>12</v>
      </c>
      <c r="C23" s="55" t="s">
        <v>49</v>
      </c>
      <c r="D23" s="57"/>
      <c r="E23" s="81"/>
      <c r="F23" s="73">
        <f>'Kryci_list 6157'!F23+'Kryci_list 6159'!F23+'Kryci_list 6160'!F23+'Kryci_list 6161'!F23+'Kryci_list 6162'!F23+'Kryci_list 6163'!F23</f>
        <v>0</v>
      </c>
      <c r="G23" s="52">
        <v>17</v>
      </c>
      <c r="H23" s="108" t="s">
        <v>57</v>
      </c>
      <c r="I23" s="118"/>
      <c r="J23" s="111">
        <f>'Kryci_list 6157'!J23+'Kryci_list 6159'!J23+'Kryci_list 6160'!J23+'Kryci_list 6161'!J23+'Kryci_list 6162'!J23+'Kryci_list 6163'!J23</f>
        <v>0</v>
      </c>
    </row>
    <row r="24" spans="1:10" ht="18" customHeight="1" x14ac:dyDescent="0.75">
      <c r="A24" s="11"/>
      <c r="B24" s="52">
        <v>13</v>
      </c>
      <c r="C24" s="55" t="s">
        <v>50</v>
      </c>
      <c r="D24" s="57"/>
      <c r="E24" s="81"/>
      <c r="F24" s="73">
        <f>'Kryci_list 6157'!F24+'Kryci_list 6159'!F24+'Kryci_list 6160'!F24+'Kryci_list 6161'!F24+'Kryci_list 6162'!F24+'Kryci_list 6163'!F24</f>
        <v>0</v>
      </c>
      <c r="G24" s="52">
        <v>18</v>
      </c>
      <c r="H24" s="108" t="s">
        <v>58</v>
      </c>
      <c r="I24" s="118"/>
      <c r="J24" s="111">
        <f>'Kryci_list 6157'!J24+'Kryci_list 6159'!J24+'Kryci_list 6160'!J24+'Kryci_list 6161'!J24+'Kryci_list 6162'!J24+'Kryci_list 6163'!J24</f>
        <v>0</v>
      </c>
    </row>
    <row r="25" spans="1:10" ht="18" customHeight="1" x14ac:dyDescent="0.75">
      <c r="A25" s="11"/>
      <c r="B25" s="52">
        <v>14</v>
      </c>
      <c r="C25" s="19"/>
      <c r="D25" s="57"/>
      <c r="E25" s="81"/>
      <c r="F25" s="79"/>
      <c r="G25" s="52">
        <v>19</v>
      </c>
      <c r="H25" s="116"/>
      <c r="I25" s="118"/>
      <c r="J25" s="111"/>
    </row>
    <row r="26" spans="1:10" ht="18" customHeight="1" thickBot="1" x14ac:dyDescent="0.9">
      <c r="A26" s="11"/>
      <c r="B26" s="52">
        <v>15</v>
      </c>
      <c r="C26" s="55"/>
      <c r="D26" s="57"/>
      <c r="E26" s="57"/>
      <c r="F26" s="100"/>
      <c r="G26" s="52">
        <v>20</v>
      </c>
      <c r="H26" s="108" t="s">
        <v>34</v>
      </c>
      <c r="I26" s="120"/>
      <c r="J26" s="91">
        <f>SUM(J22:J25)+SUM(F22:F25)</f>
        <v>0</v>
      </c>
    </row>
    <row r="27" spans="1:10" ht="18" customHeight="1" thickTop="1" x14ac:dyDescent="0.75">
      <c r="A27" s="11"/>
      <c r="B27" s="93"/>
      <c r="C27" s="132" t="s">
        <v>64</v>
      </c>
      <c r="D27" s="125"/>
      <c r="E27" s="94"/>
      <c r="F27" s="29"/>
      <c r="G27" s="101" t="s">
        <v>40</v>
      </c>
      <c r="H27" s="96" t="s">
        <v>41</v>
      </c>
      <c r="I27" s="28"/>
      <c r="J27" s="31"/>
    </row>
    <row r="28" spans="1:10" ht="18" customHeight="1" x14ac:dyDescent="0.75">
      <c r="A28" s="11"/>
      <c r="B28" s="25"/>
      <c r="C28" s="123"/>
      <c r="D28" s="126"/>
      <c r="E28" s="21"/>
      <c r="F28" s="11"/>
      <c r="G28" s="102">
        <v>21</v>
      </c>
      <c r="H28" s="106" t="s">
        <v>42</v>
      </c>
      <c r="I28" s="113"/>
      <c r="J28" s="89">
        <f>F20+J20+F26+J26</f>
        <v>0</v>
      </c>
    </row>
    <row r="29" spans="1:10" ht="18" customHeight="1" x14ac:dyDescent="0.75">
      <c r="A29" s="11"/>
      <c r="B29" s="74"/>
      <c r="C29" s="124"/>
      <c r="D29" s="127"/>
      <c r="E29" s="21"/>
      <c r="F29" s="11"/>
      <c r="G29" s="51">
        <v>22</v>
      </c>
      <c r="H29" s="107" t="s">
        <v>43</v>
      </c>
      <c r="I29" s="114">
        <f>Rekapitulácia!B14</f>
        <v>0</v>
      </c>
      <c r="J29" s="110">
        <f>ROUND(((ROUND(I29,2)*20)/100),2)*1</f>
        <v>0</v>
      </c>
    </row>
    <row r="30" spans="1:10" ht="18" customHeight="1" x14ac:dyDescent="0.75">
      <c r="A30" s="11"/>
      <c r="B30" s="22"/>
      <c r="C30" s="116"/>
      <c r="D30" s="118"/>
      <c r="E30" s="21"/>
      <c r="F30" s="11"/>
      <c r="G30" s="52">
        <v>23</v>
      </c>
      <c r="H30" s="108" t="s">
        <v>44</v>
      </c>
      <c r="I30" s="80">
        <f>Rekapitulácia!B15</f>
        <v>0</v>
      </c>
      <c r="J30" s="111">
        <f>ROUND(((ROUND(I30,2)*0)/100),2)</f>
        <v>0</v>
      </c>
    </row>
    <row r="31" spans="1:10" ht="18" customHeight="1" x14ac:dyDescent="0.75">
      <c r="A31" s="11"/>
      <c r="B31" s="23"/>
      <c r="C31" s="128"/>
      <c r="D31" s="129"/>
      <c r="E31" s="21"/>
      <c r="F31" s="11"/>
      <c r="G31" s="52">
        <v>24</v>
      </c>
      <c r="H31" s="108" t="s">
        <v>45</v>
      </c>
      <c r="I31" s="27"/>
      <c r="J31" s="186">
        <f>SUM(J28:J30)</f>
        <v>0</v>
      </c>
    </row>
    <row r="32" spans="1:10" ht="18" customHeight="1" thickBot="1" x14ac:dyDescent="0.9">
      <c r="A32" s="11"/>
      <c r="B32" s="40"/>
      <c r="C32" s="109"/>
      <c r="D32" s="115"/>
      <c r="E32" s="75"/>
      <c r="F32" s="76"/>
      <c r="G32" s="182" t="s">
        <v>46</v>
      </c>
      <c r="H32" s="183"/>
      <c r="I32" s="184"/>
      <c r="J32" s="185"/>
    </row>
    <row r="33" spans="1:10" ht="18" customHeight="1" thickTop="1" x14ac:dyDescent="0.75">
      <c r="A33" s="11"/>
      <c r="B33" s="93"/>
      <c r="C33" s="94"/>
      <c r="D33" s="130" t="s">
        <v>62</v>
      </c>
      <c r="E33" s="15"/>
      <c r="F33" s="15"/>
      <c r="G33" s="14"/>
      <c r="H33" s="130" t="s">
        <v>63</v>
      </c>
      <c r="I33" s="29"/>
      <c r="J33" s="32"/>
    </row>
    <row r="34" spans="1:10" ht="18" customHeight="1" x14ac:dyDescent="0.7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7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7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7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7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7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9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5" thickTop="1" x14ac:dyDescent="0.7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19"/>
  <sheetViews>
    <sheetView workbookViewId="0">
      <pane ySplit="8" topLeftCell="A9" activePane="bottomLeft" state="frozen"/>
      <selection pane="bottomLeft" activeCell="D21" sqref="D21"/>
    </sheetView>
  </sheetViews>
  <sheetFormatPr defaultColWidth="0" defaultRowHeight="14.75" x14ac:dyDescent="0.75"/>
  <cols>
    <col min="1" max="1" width="4.7265625" hidden="1" customWidth="1"/>
    <col min="2" max="2" width="5.7265625" customWidth="1"/>
    <col min="3" max="3" width="12.7265625" customWidth="1"/>
    <col min="4" max="4" width="44.7265625" customWidth="1"/>
    <col min="5" max="5" width="5.7265625" customWidth="1"/>
    <col min="6" max="8" width="9.7265625" customWidth="1"/>
    <col min="9" max="9" width="10.7265625" customWidth="1"/>
    <col min="10" max="15" width="0" hidden="1" customWidth="1"/>
    <col min="16" max="16" width="9.7265625" customWidth="1"/>
    <col min="17" max="18" width="0" hidden="1" customWidth="1"/>
    <col min="19" max="19" width="7.7265625" customWidth="1"/>
    <col min="20" max="21" width="0" hidden="1" customWidth="1"/>
    <col min="22" max="22" width="7.7265625" customWidth="1"/>
    <col min="23" max="26" width="0" hidden="1" customWidth="1"/>
    <col min="27" max="27" width="9.1328125" customWidth="1"/>
    <col min="28" max="16384" width="9.1328125" hidden="1"/>
  </cols>
  <sheetData>
    <row r="1" spans="1:26" ht="20.149999999999999" customHeight="1" x14ac:dyDescent="0.75">
      <c r="A1" s="155"/>
      <c r="B1" s="208" t="s">
        <v>25</v>
      </c>
      <c r="C1" s="209"/>
      <c r="D1" s="209"/>
      <c r="E1" s="209"/>
      <c r="F1" s="209"/>
      <c r="G1" s="209"/>
      <c r="H1" s="210"/>
      <c r="I1" s="156" t="s">
        <v>23</v>
      </c>
      <c r="J1" s="155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49999999999999" customHeight="1" x14ac:dyDescent="0.75">
      <c r="A2" s="155"/>
      <c r="B2" s="208" t="s">
        <v>26</v>
      </c>
      <c r="C2" s="209"/>
      <c r="D2" s="209"/>
      <c r="E2" s="209"/>
      <c r="F2" s="209"/>
      <c r="G2" s="209"/>
      <c r="H2" s="210"/>
      <c r="I2" s="156" t="s">
        <v>21</v>
      </c>
      <c r="J2" s="155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49999999999999" customHeight="1" x14ac:dyDescent="0.75">
      <c r="A3" s="155"/>
      <c r="B3" s="208" t="s">
        <v>27</v>
      </c>
      <c r="C3" s="209"/>
      <c r="D3" s="209"/>
      <c r="E3" s="209"/>
      <c r="F3" s="209"/>
      <c r="G3" s="209"/>
      <c r="H3" s="210"/>
      <c r="I3" s="156" t="s">
        <v>100</v>
      </c>
      <c r="J3" s="155"/>
      <c r="K3" s="3"/>
      <c r="L3" s="3"/>
      <c r="M3" s="3"/>
      <c r="N3" s="3"/>
      <c r="O3" s="3"/>
      <c r="P3" s="190">
        <v>43964</v>
      </c>
      <c r="Q3" s="1"/>
      <c r="R3" s="1"/>
      <c r="S3" s="3"/>
      <c r="V3" s="3"/>
    </row>
    <row r="4" spans="1:26" x14ac:dyDescent="0.75">
      <c r="A4" s="3"/>
      <c r="B4" s="5" t="s">
        <v>101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75">
      <c r="A5" s="3"/>
      <c r="B5" s="5" t="s">
        <v>601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7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 x14ac:dyDescent="0.8">
      <c r="A8" s="158" t="s">
        <v>90</v>
      </c>
      <c r="B8" s="158" t="s">
        <v>91</v>
      </c>
      <c r="C8" s="158" t="s">
        <v>92</v>
      </c>
      <c r="D8" s="158" t="s">
        <v>93</v>
      </c>
      <c r="E8" s="158" t="s">
        <v>94</v>
      </c>
      <c r="F8" s="158" t="s">
        <v>95</v>
      </c>
      <c r="G8" s="158" t="s">
        <v>59</v>
      </c>
      <c r="H8" s="158" t="s">
        <v>60</v>
      </c>
      <c r="I8" s="158" t="s">
        <v>96</v>
      </c>
      <c r="J8" s="158"/>
      <c r="K8" s="158"/>
      <c r="L8" s="158"/>
      <c r="M8" s="158"/>
      <c r="N8" s="158"/>
      <c r="O8" s="158"/>
      <c r="P8" s="158" t="s">
        <v>97</v>
      </c>
      <c r="Q8" s="152"/>
      <c r="R8" s="152"/>
      <c r="S8" s="158" t="s">
        <v>98</v>
      </c>
      <c r="T8" s="154"/>
      <c r="U8" s="154"/>
      <c r="V8" s="158" t="s">
        <v>99</v>
      </c>
      <c r="W8" s="153"/>
      <c r="X8" s="153"/>
      <c r="Y8" s="153"/>
      <c r="Z8" s="153"/>
    </row>
    <row r="9" spans="1:26" x14ac:dyDescent="0.75">
      <c r="A9" s="141"/>
      <c r="B9" s="141"/>
      <c r="C9" s="159"/>
      <c r="D9" s="145" t="s">
        <v>69</v>
      </c>
      <c r="E9" s="141"/>
      <c r="F9" s="160"/>
      <c r="G9" s="142"/>
      <c r="H9" s="142"/>
      <c r="I9" s="142"/>
      <c r="J9" s="141"/>
      <c r="K9" s="141"/>
      <c r="L9" s="141"/>
      <c r="M9" s="141"/>
      <c r="N9" s="141"/>
      <c r="O9" s="141"/>
      <c r="P9" s="141"/>
      <c r="Q9" s="147"/>
      <c r="R9" s="147"/>
      <c r="S9" s="141"/>
      <c r="T9" s="144"/>
      <c r="U9" s="144"/>
      <c r="V9" s="141"/>
      <c r="W9" s="144"/>
      <c r="X9" s="144"/>
      <c r="Y9" s="144"/>
      <c r="Z9" s="144"/>
    </row>
    <row r="10" spans="1:26" x14ac:dyDescent="0.75">
      <c r="A10" s="147"/>
      <c r="B10" s="147"/>
      <c r="C10" s="147"/>
      <c r="D10" s="147" t="s">
        <v>70</v>
      </c>
      <c r="E10" s="147"/>
      <c r="F10" s="161"/>
      <c r="G10" s="148"/>
      <c r="H10" s="148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4"/>
      <c r="U10" s="144"/>
      <c r="V10" s="147"/>
      <c r="W10" s="144"/>
      <c r="X10" s="144"/>
      <c r="Y10" s="144"/>
      <c r="Z10" s="144"/>
    </row>
    <row r="11" spans="1:26" ht="25.15" customHeight="1" x14ac:dyDescent="0.75">
      <c r="A11" s="165"/>
      <c r="B11" s="162" t="s">
        <v>602</v>
      </c>
      <c r="C11" s="166" t="s">
        <v>603</v>
      </c>
      <c r="D11" s="162" t="s">
        <v>604</v>
      </c>
      <c r="E11" s="162" t="s">
        <v>376</v>
      </c>
      <c r="F11" s="163">
        <v>1</v>
      </c>
      <c r="G11" s="164">
        <v>0</v>
      </c>
      <c r="H11" s="164">
        <v>0</v>
      </c>
      <c r="I11" s="164">
        <f>ROUND(F11*(G11+H11),2)</f>
        <v>0</v>
      </c>
      <c r="J11" s="162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57"/>
      <c r="Q11" s="157"/>
      <c r="R11" s="157"/>
      <c r="S11" s="147"/>
      <c r="V11" s="161"/>
      <c r="Z11">
        <v>0</v>
      </c>
    </row>
    <row r="12" spans="1:26" ht="25.15" customHeight="1" x14ac:dyDescent="0.75">
      <c r="A12" s="165"/>
      <c r="B12" s="162" t="s">
        <v>602</v>
      </c>
      <c r="C12" s="166" t="s">
        <v>605</v>
      </c>
      <c r="D12" s="162" t="s">
        <v>606</v>
      </c>
      <c r="E12" s="162" t="s">
        <v>376</v>
      </c>
      <c r="F12" s="163">
        <v>1</v>
      </c>
      <c r="G12" s="164">
        <v>0</v>
      </c>
      <c r="H12" s="164">
        <v>0</v>
      </c>
      <c r="I12" s="164">
        <f>ROUND(F12*(G12+H12),2)</f>
        <v>0</v>
      </c>
      <c r="J12" s="162">
        <f>ROUND(F12*(N12),2)</f>
        <v>0</v>
      </c>
      <c r="K12" s="1">
        <f>ROUND(F12*(O12),2)</f>
        <v>0</v>
      </c>
      <c r="L12" s="1">
        <f>ROUND(F12*(G12),2)</f>
        <v>0</v>
      </c>
      <c r="M12" s="1">
        <f>ROUND(F12*(H12),2)</f>
        <v>0</v>
      </c>
      <c r="N12" s="1">
        <v>0</v>
      </c>
      <c r="O12" s="1"/>
      <c r="P12" s="157"/>
      <c r="Q12" s="157"/>
      <c r="R12" s="157"/>
      <c r="S12" s="147"/>
      <c r="V12" s="161"/>
      <c r="Z12">
        <v>0</v>
      </c>
    </row>
    <row r="13" spans="1:26" ht="25.15" customHeight="1" x14ac:dyDescent="0.75">
      <c r="A13" s="165"/>
      <c r="B13" s="162" t="s">
        <v>602</v>
      </c>
      <c r="C13" s="166" t="s">
        <v>607</v>
      </c>
      <c r="D13" s="162" t="s">
        <v>608</v>
      </c>
      <c r="E13" s="162" t="s">
        <v>376</v>
      </c>
      <c r="F13" s="163">
        <v>1</v>
      </c>
      <c r="G13" s="164">
        <v>0</v>
      </c>
      <c r="H13" s="164">
        <v>0</v>
      </c>
      <c r="I13" s="164">
        <f>ROUND(F13*(G13+H13),2)</f>
        <v>0</v>
      </c>
      <c r="J13" s="162">
        <f>ROUND(F13*(N13),2)</f>
        <v>0</v>
      </c>
      <c r="K13" s="1">
        <f>ROUND(F13*(O13),2)</f>
        <v>0</v>
      </c>
      <c r="L13" s="1">
        <f>ROUND(F13*(G13),2)</f>
        <v>0</v>
      </c>
      <c r="M13" s="1">
        <f>ROUND(F13*(H13),2)</f>
        <v>0</v>
      </c>
      <c r="N13" s="1">
        <v>0</v>
      </c>
      <c r="O13" s="1"/>
      <c r="P13" s="157"/>
      <c r="Q13" s="157"/>
      <c r="R13" s="157"/>
      <c r="S13" s="147"/>
      <c r="V13" s="161"/>
      <c r="Z13">
        <v>0</v>
      </c>
    </row>
    <row r="14" spans="1:26" ht="25.15" customHeight="1" x14ac:dyDescent="0.75">
      <c r="A14" s="165"/>
      <c r="B14" s="162" t="s">
        <v>602</v>
      </c>
      <c r="C14" s="166" t="s">
        <v>609</v>
      </c>
      <c r="D14" s="162" t="s">
        <v>610</v>
      </c>
      <c r="E14" s="162" t="s">
        <v>376</v>
      </c>
      <c r="F14" s="163">
        <v>1</v>
      </c>
      <c r="G14" s="164">
        <v>0</v>
      </c>
      <c r="H14" s="164">
        <v>0</v>
      </c>
      <c r="I14" s="164">
        <f>ROUND(F14*(G14+H14),2)</f>
        <v>0</v>
      </c>
      <c r="J14" s="162">
        <f>ROUND(F14*(N14),2)</f>
        <v>0</v>
      </c>
      <c r="K14" s="1">
        <f>ROUND(F14*(O14),2)</f>
        <v>0</v>
      </c>
      <c r="L14" s="1">
        <f>ROUND(F14*(G14),2)</f>
        <v>0</v>
      </c>
      <c r="M14" s="1">
        <f>ROUND(F14*(H14),2)</f>
        <v>0</v>
      </c>
      <c r="N14" s="1">
        <v>0</v>
      </c>
      <c r="O14" s="1"/>
      <c r="P14" s="157"/>
      <c r="Q14" s="157"/>
      <c r="R14" s="157"/>
      <c r="S14" s="147"/>
      <c r="V14" s="161"/>
      <c r="Z14">
        <v>0</v>
      </c>
    </row>
    <row r="15" spans="1:26" ht="25.15" customHeight="1" x14ac:dyDescent="0.75">
      <c r="A15" s="165"/>
      <c r="B15" s="162" t="s">
        <v>602</v>
      </c>
      <c r="C15" s="166" t="s">
        <v>611</v>
      </c>
      <c r="D15" s="162" t="s">
        <v>612</v>
      </c>
      <c r="E15" s="162" t="s">
        <v>376</v>
      </c>
      <c r="F15" s="163">
        <v>1</v>
      </c>
      <c r="G15" s="164">
        <v>0</v>
      </c>
      <c r="H15" s="164">
        <v>0</v>
      </c>
      <c r="I15" s="164">
        <f>ROUND(F15*(G15+H15),2)</f>
        <v>0</v>
      </c>
      <c r="J15" s="162">
        <f>ROUND(F15*(N15),2)</f>
        <v>0</v>
      </c>
      <c r="K15" s="1">
        <f>ROUND(F15*(O15),2)</f>
        <v>0</v>
      </c>
      <c r="L15" s="1">
        <f>ROUND(F15*(G15),2)</f>
        <v>0</v>
      </c>
      <c r="M15" s="1">
        <f>ROUND(F15*(H15),2)</f>
        <v>0</v>
      </c>
      <c r="N15" s="1">
        <v>0</v>
      </c>
      <c r="O15" s="1"/>
      <c r="P15" s="157"/>
      <c r="Q15" s="157"/>
      <c r="R15" s="157"/>
      <c r="S15" s="147"/>
      <c r="V15" s="161"/>
      <c r="Z15">
        <v>0</v>
      </c>
    </row>
    <row r="16" spans="1:26" x14ac:dyDescent="0.75">
      <c r="A16" s="147"/>
      <c r="B16" s="147"/>
      <c r="C16" s="147"/>
      <c r="D16" s="147" t="s">
        <v>70</v>
      </c>
      <c r="E16" s="147"/>
      <c r="F16" s="161"/>
      <c r="G16" s="150">
        <f>ROUND((SUM(L10:L15))/1,2)</f>
        <v>0</v>
      </c>
      <c r="H16" s="150">
        <f>ROUND((SUM(M10:M15))/1,2)</f>
        <v>0</v>
      </c>
      <c r="I16" s="150">
        <f>ROUND((SUM(I10:I15))/1,2)</f>
        <v>0</v>
      </c>
      <c r="J16" s="147"/>
      <c r="K16" s="147"/>
      <c r="L16" s="147">
        <f>ROUND((SUM(L10:L15))/1,2)</f>
        <v>0</v>
      </c>
      <c r="M16" s="147">
        <f>ROUND((SUM(M10:M15))/1,2)</f>
        <v>0</v>
      </c>
      <c r="N16" s="147"/>
      <c r="O16" s="147"/>
      <c r="P16" s="167"/>
      <c r="Q16" s="1"/>
      <c r="R16" s="1"/>
      <c r="S16" s="167">
        <f>ROUND((SUM(S10:S15))/1,2)</f>
        <v>0</v>
      </c>
      <c r="T16" s="168"/>
      <c r="U16" s="168"/>
      <c r="V16" s="2">
        <f>ROUND((SUM(V10:V15))/1,2)</f>
        <v>0</v>
      </c>
    </row>
    <row r="17" spans="1:26" x14ac:dyDescent="0.75">
      <c r="A17" s="1"/>
      <c r="B17" s="1"/>
      <c r="C17" s="1"/>
      <c r="D17" s="1"/>
      <c r="E17" s="1"/>
      <c r="F17" s="157"/>
      <c r="G17" s="140"/>
      <c r="H17" s="140"/>
      <c r="I17" s="140"/>
      <c r="J17" s="1"/>
      <c r="K17" s="1"/>
      <c r="L17" s="1"/>
      <c r="M17" s="1"/>
      <c r="N17" s="1"/>
      <c r="O17" s="1"/>
      <c r="P17" s="1"/>
      <c r="Q17" s="1"/>
      <c r="R17" s="1"/>
      <c r="S17" s="1"/>
      <c r="V17" s="1"/>
    </row>
    <row r="18" spans="1:26" x14ac:dyDescent="0.75">
      <c r="A18" s="147"/>
      <c r="B18" s="147"/>
      <c r="C18" s="147"/>
      <c r="D18" s="2" t="s">
        <v>69</v>
      </c>
      <c r="E18" s="147"/>
      <c r="F18" s="161"/>
      <c r="G18" s="150">
        <f>ROUND((SUM(L9:L17))/2,2)</f>
        <v>0</v>
      </c>
      <c r="H18" s="150">
        <f>ROUND((SUM(M9:M17))/2,2)</f>
        <v>0</v>
      </c>
      <c r="I18" s="150">
        <f>ROUND((SUM(I9:I17))/2,2)</f>
        <v>0</v>
      </c>
      <c r="J18" s="147"/>
      <c r="K18" s="147"/>
      <c r="L18" s="147">
        <f>ROUND((SUM(L9:L17))/2,2)</f>
        <v>0</v>
      </c>
      <c r="M18" s="147">
        <f>ROUND((SUM(M9:M17))/2,2)</f>
        <v>0</v>
      </c>
      <c r="N18" s="147"/>
      <c r="O18" s="147"/>
      <c r="P18" s="167"/>
      <c r="Q18" s="1"/>
      <c r="R18" s="1"/>
      <c r="S18" s="167">
        <f>ROUND((SUM(S9:S17))/2,2)</f>
        <v>0</v>
      </c>
      <c r="V18" s="2">
        <f>ROUND((SUM(V9:V17))/2,2)</f>
        <v>0</v>
      </c>
    </row>
    <row r="19" spans="1:26" x14ac:dyDescent="0.75">
      <c r="A19" s="169"/>
      <c r="B19" s="169"/>
      <c r="C19" s="169"/>
      <c r="D19" s="169" t="s">
        <v>89</v>
      </c>
      <c r="E19" s="169"/>
      <c r="F19" s="170"/>
      <c r="G19" s="171">
        <f>ROUND((SUM(L9:L18))/3,2)</f>
        <v>0</v>
      </c>
      <c r="H19" s="171">
        <f>ROUND((SUM(M9:M18))/3,2)</f>
        <v>0</v>
      </c>
      <c r="I19" s="171">
        <f>ROUND((SUM(I9:I18))/3,2)</f>
        <v>0</v>
      </c>
      <c r="J19" s="169"/>
      <c r="K19" s="169">
        <f>ROUND((SUM(K9:K18))/3,2)</f>
        <v>0</v>
      </c>
      <c r="L19" s="169">
        <f>ROUND((SUM(L9:L18))/3,2)</f>
        <v>0</v>
      </c>
      <c r="M19" s="169">
        <f>ROUND((SUM(M9:M18))/3,2)</f>
        <v>0</v>
      </c>
      <c r="N19" s="169"/>
      <c r="O19" s="169"/>
      <c r="P19" s="170"/>
      <c r="Q19" s="169"/>
      <c r="R19" s="169"/>
      <c r="S19" s="170">
        <f>ROUND((SUM(S9:S18))/3,2)</f>
        <v>0</v>
      </c>
      <c r="T19" s="172"/>
      <c r="U19" s="172"/>
      <c r="V19" s="169">
        <f>ROUND((SUM(V9:V18))/3,2)</f>
        <v>0</v>
      </c>
      <c r="Z19">
        <f>(SUM(Z9:Z18))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Adaptácia objektu Bottová , s. č. 651, 054 01 Levoča / Elektroinštalácie</oddHeader>
    <oddFooter>&amp;RStrana &amp;P z &amp;N    &amp;L&amp;7Spracované systémom Systematic® Kalkulus,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>
      <selection activeCell="I7" sqref="I7"/>
    </sheetView>
  </sheetViews>
  <sheetFormatPr defaultColWidth="0" defaultRowHeight="14.75" x14ac:dyDescent="0.75"/>
  <cols>
    <col min="1" max="1" width="1.7265625" customWidth="1"/>
    <col min="2" max="2" width="3.7265625" customWidth="1"/>
    <col min="3" max="3" width="4.7265625" customWidth="1"/>
    <col min="4" max="6" width="10.7265625" customWidth="1"/>
    <col min="7" max="7" width="3.7265625" customWidth="1"/>
    <col min="8" max="8" width="19.7265625" customWidth="1"/>
    <col min="9" max="10" width="10.7265625" customWidth="1"/>
    <col min="11" max="26" width="0" hidden="1" customWidth="1"/>
    <col min="27" max="27" width="9.1328125" customWidth="1"/>
    <col min="28" max="16384" width="9.1328125" hidden="1"/>
  </cols>
  <sheetData>
    <row r="1" spans="1:23" ht="28.15" customHeight="1" thickBot="1" x14ac:dyDescent="0.9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75">
      <c r="A2" s="11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75">
      <c r="A3" s="11"/>
      <c r="B3" s="34" t="s">
        <v>20</v>
      </c>
      <c r="C3" s="35"/>
      <c r="D3" s="36"/>
      <c r="E3" s="36"/>
      <c r="F3" s="36"/>
      <c r="G3" s="16"/>
      <c r="H3" s="16"/>
      <c r="I3" s="37" t="s">
        <v>19</v>
      </c>
      <c r="J3" s="30"/>
    </row>
    <row r="4" spans="1:23" ht="18" customHeight="1" x14ac:dyDescent="0.75">
      <c r="A4" s="11"/>
      <c r="B4" s="22"/>
      <c r="C4" s="19"/>
      <c r="D4" s="16"/>
      <c r="E4" s="16"/>
      <c r="F4" s="16"/>
      <c r="G4" s="16"/>
      <c r="H4" s="16"/>
      <c r="I4" s="37" t="s">
        <v>21</v>
      </c>
      <c r="J4" s="30"/>
    </row>
    <row r="5" spans="1:23" ht="18" customHeight="1" thickBot="1" x14ac:dyDescent="0.9">
      <c r="A5" s="11"/>
      <c r="B5" s="38" t="s">
        <v>22</v>
      </c>
      <c r="C5" s="19"/>
      <c r="D5" s="16"/>
      <c r="E5" s="16"/>
      <c r="F5" s="39" t="s">
        <v>23</v>
      </c>
      <c r="G5" s="16"/>
      <c r="H5" s="16"/>
      <c r="I5" s="37" t="s">
        <v>24</v>
      </c>
      <c r="J5" s="191">
        <v>43964</v>
      </c>
    </row>
    <row r="6" spans="1:23" ht="25.15" customHeight="1" thickTop="1" x14ac:dyDescent="0.75">
      <c r="A6" s="11"/>
      <c r="B6" s="196" t="s">
        <v>25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75">
      <c r="A7" s="11"/>
      <c r="B7" s="48" t="s">
        <v>28</v>
      </c>
      <c r="C7" s="41"/>
      <c r="D7" s="17"/>
      <c r="E7" s="17"/>
      <c r="F7" s="17"/>
      <c r="G7" s="49" t="s">
        <v>29</v>
      </c>
      <c r="H7" s="17"/>
      <c r="I7" s="28"/>
      <c r="J7" s="42"/>
    </row>
    <row r="8" spans="1:23" ht="20.149999999999999" customHeight="1" x14ac:dyDescent="0.75">
      <c r="A8" s="11"/>
      <c r="B8" s="199" t="s">
        <v>26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75">
      <c r="A9" s="11"/>
      <c r="B9" s="38" t="s">
        <v>28</v>
      </c>
      <c r="C9" s="19"/>
      <c r="D9" s="16"/>
      <c r="E9" s="16"/>
      <c r="F9" s="16"/>
      <c r="G9" s="39" t="s">
        <v>29</v>
      </c>
      <c r="H9" s="16"/>
      <c r="I9" s="27"/>
      <c r="J9" s="30"/>
    </row>
    <row r="10" spans="1:23" ht="20.149999999999999" customHeight="1" x14ac:dyDescent="0.75">
      <c r="A10" s="11"/>
      <c r="B10" s="199" t="s">
        <v>27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9">
      <c r="A11" s="11"/>
      <c r="B11" s="38" t="s">
        <v>28</v>
      </c>
      <c r="C11" s="19"/>
      <c r="D11" s="16"/>
      <c r="E11" s="16"/>
      <c r="F11" s="16"/>
      <c r="G11" s="39" t="s">
        <v>29</v>
      </c>
      <c r="H11" s="16"/>
      <c r="I11" s="27"/>
      <c r="J11" s="30"/>
    </row>
    <row r="12" spans="1:23" ht="18" customHeight="1" thickTop="1" x14ac:dyDescent="0.75">
      <c r="A12" s="11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75">
      <c r="A13" s="11"/>
      <c r="B13" s="40"/>
      <c r="C13" s="41"/>
      <c r="D13" s="17"/>
      <c r="E13" s="17"/>
      <c r="F13" s="17"/>
      <c r="G13" s="17"/>
      <c r="H13" s="17"/>
      <c r="I13" s="28"/>
      <c r="J13" s="42"/>
    </row>
    <row r="14" spans="1:23" ht="18" customHeight="1" thickBot="1" x14ac:dyDescent="0.9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75">
      <c r="A15" s="11"/>
      <c r="B15" s="82" t="s">
        <v>30</v>
      </c>
      <c r="C15" s="83" t="s">
        <v>6</v>
      </c>
      <c r="D15" s="83" t="s">
        <v>59</v>
      </c>
      <c r="E15" s="84" t="s">
        <v>60</v>
      </c>
      <c r="F15" s="97" t="s">
        <v>61</v>
      </c>
      <c r="G15" s="50" t="s">
        <v>35</v>
      </c>
      <c r="H15" s="53" t="s">
        <v>36</v>
      </c>
      <c r="I15" s="26"/>
      <c r="J15" s="47"/>
    </row>
    <row r="16" spans="1:23" ht="18" customHeight="1" x14ac:dyDescent="0.75">
      <c r="A16" s="11"/>
      <c r="B16" s="85">
        <v>1</v>
      </c>
      <c r="C16" s="86" t="s">
        <v>31</v>
      </c>
      <c r="D16" s="87">
        <f>'Rekap 6157'!B17</f>
        <v>0</v>
      </c>
      <c r="E16" s="88">
        <f>'Rekap 6157'!C17</f>
        <v>0</v>
      </c>
      <c r="F16" s="98">
        <f>'Rekap 6157'!D17</f>
        <v>0</v>
      </c>
      <c r="G16" s="51">
        <v>6</v>
      </c>
      <c r="H16" s="107" t="s">
        <v>37</v>
      </c>
      <c r="I16" s="118"/>
      <c r="J16" s="110">
        <v>0</v>
      </c>
    </row>
    <row r="17" spans="1:26" ht="18" customHeight="1" x14ac:dyDescent="0.75">
      <c r="A17" s="11"/>
      <c r="B17" s="58">
        <v>2</v>
      </c>
      <c r="C17" s="62" t="s">
        <v>32</v>
      </c>
      <c r="D17" s="69">
        <f>'Rekap 6157'!B32</f>
        <v>0</v>
      </c>
      <c r="E17" s="67">
        <f>'Rekap 6157'!C32</f>
        <v>0</v>
      </c>
      <c r="F17" s="72">
        <f>'Rekap 6157'!D32</f>
        <v>0</v>
      </c>
      <c r="G17" s="52">
        <v>7</v>
      </c>
      <c r="H17" s="108" t="s">
        <v>38</v>
      </c>
      <c r="I17" s="118"/>
      <c r="J17" s="111">
        <f>'SO 6157'!Z299</f>
        <v>0</v>
      </c>
    </row>
    <row r="18" spans="1:26" ht="18" customHeight="1" x14ac:dyDescent="0.75">
      <c r="A18" s="11"/>
      <c r="B18" s="59">
        <v>3</v>
      </c>
      <c r="C18" s="63" t="s">
        <v>33</v>
      </c>
      <c r="D18" s="70"/>
      <c r="E18" s="68"/>
      <c r="F18" s="73"/>
      <c r="G18" s="52">
        <v>8</v>
      </c>
      <c r="H18" s="108" t="s">
        <v>39</v>
      </c>
      <c r="I18" s="118"/>
      <c r="J18" s="111">
        <v>0</v>
      </c>
    </row>
    <row r="19" spans="1:26" ht="18" customHeight="1" x14ac:dyDescent="0.75">
      <c r="A19" s="11"/>
      <c r="B19" s="59">
        <v>4</v>
      </c>
      <c r="C19" s="64"/>
      <c r="D19" s="70"/>
      <c r="E19" s="68"/>
      <c r="F19" s="73"/>
      <c r="G19" s="52">
        <v>9</v>
      </c>
      <c r="H19" s="116"/>
      <c r="I19" s="118"/>
      <c r="J19" s="117"/>
    </row>
    <row r="20" spans="1:26" ht="18" customHeight="1" thickBot="1" x14ac:dyDescent="0.9">
      <c r="A20" s="11"/>
      <c r="B20" s="59">
        <v>5</v>
      </c>
      <c r="C20" s="65" t="s">
        <v>34</v>
      </c>
      <c r="D20" s="71"/>
      <c r="E20" s="92"/>
      <c r="F20" s="99">
        <f>SUM(F16:F19)</f>
        <v>0</v>
      </c>
      <c r="G20" s="52">
        <v>10</v>
      </c>
      <c r="H20" s="108" t="s">
        <v>34</v>
      </c>
      <c r="I20" s="120"/>
      <c r="J20" s="91">
        <f>SUM(J16:J19)</f>
        <v>0</v>
      </c>
    </row>
    <row r="21" spans="1:26" ht="18" customHeight="1" thickTop="1" x14ac:dyDescent="0.75">
      <c r="A21" s="11"/>
      <c r="B21" s="56" t="s">
        <v>47</v>
      </c>
      <c r="C21" s="60" t="s">
        <v>7</v>
      </c>
      <c r="D21" s="66"/>
      <c r="E21" s="18"/>
      <c r="F21" s="90"/>
      <c r="G21" s="56" t="s">
        <v>55</v>
      </c>
      <c r="H21" s="53" t="s">
        <v>7</v>
      </c>
      <c r="I21" s="28"/>
      <c r="J21" s="121"/>
    </row>
    <row r="22" spans="1:26" ht="18" customHeight="1" x14ac:dyDescent="0.75">
      <c r="A22" s="11"/>
      <c r="B22" s="51">
        <v>11</v>
      </c>
      <c r="C22" s="54" t="s">
        <v>48</v>
      </c>
      <c r="D22" s="78"/>
      <c r="E22" s="80" t="s">
        <v>51</v>
      </c>
      <c r="F22" s="72">
        <f>((F16*U22*1)+(F17*V22*1)+(F18*W22*1))/100</f>
        <v>0</v>
      </c>
      <c r="G22" s="51">
        <v>16</v>
      </c>
      <c r="H22" s="107" t="s">
        <v>56</v>
      </c>
      <c r="I22" s="119" t="s">
        <v>53</v>
      </c>
      <c r="J22" s="110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75">
      <c r="A23" s="11"/>
      <c r="B23" s="52">
        <v>12</v>
      </c>
      <c r="C23" s="55" t="s">
        <v>49</v>
      </c>
      <c r="D23" s="57"/>
      <c r="E23" s="80" t="s">
        <v>52</v>
      </c>
      <c r="F23" s="73">
        <f>((F16*U23*0)+(F17*V23*0)+(F18*W23*0))/100</f>
        <v>0</v>
      </c>
      <c r="G23" s="52">
        <v>17</v>
      </c>
      <c r="H23" s="108" t="s">
        <v>57</v>
      </c>
      <c r="I23" s="119" t="s">
        <v>53</v>
      </c>
      <c r="J23" s="111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75">
      <c r="A24" s="11"/>
      <c r="B24" s="52">
        <v>13</v>
      </c>
      <c r="C24" s="55" t="s">
        <v>50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8" t="s">
        <v>58</v>
      </c>
      <c r="I24" s="119" t="s">
        <v>54</v>
      </c>
      <c r="J24" s="111">
        <f>((F16*X24*2.1)+(F17*Y24*2.1)+(F18*Z24*2.1))/100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75">
      <c r="A25" s="11"/>
      <c r="B25" s="52">
        <v>14</v>
      </c>
      <c r="C25" s="19"/>
      <c r="D25" s="57"/>
      <c r="E25" s="81"/>
      <c r="F25" s="79"/>
      <c r="G25" s="52">
        <v>19</v>
      </c>
      <c r="H25" s="116"/>
      <c r="I25" s="118"/>
      <c r="J25" s="117"/>
    </row>
    <row r="26" spans="1:26" ht="18" customHeight="1" thickBot="1" x14ac:dyDescent="0.9">
      <c r="A26" s="11"/>
      <c r="B26" s="52">
        <v>15</v>
      </c>
      <c r="C26" s="55"/>
      <c r="D26" s="57"/>
      <c r="E26" s="57"/>
      <c r="F26" s="100"/>
      <c r="G26" s="52">
        <v>20</v>
      </c>
      <c r="H26" s="108" t="s">
        <v>34</v>
      </c>
      <c r="I26" s="120"/>
      <c r="J26" s="91">
        <f>SUM(J22:J25)+SUM(F22:F25)</f>
        <v>0</v>
      </c>
    </row>
    <row r="27" spans="1:26" ht="18" customHeight="1" thickTop="1" x14ac:dyDescent="0.75">
      <c r="A27" s="11"/>
      <c r="B27" s="93"/>
      <c r="C27" s="132" t="s">
        <v>64</v>
      </c>
      <c r="D27" s="125"/>
      <c r="E27" s="94"/>
      <c r="F27" s="29"/>
      <c r="G27" s="101" t="s">
        <v>40</v>
      </c>
      <c r="H27" s="96" t="s">
        <v>41</v>
      </c>
      <c r="I27" s="28"/>
      <c r="J27" s="31"/>
    </row>
    <row r="28" spans="1:26" ht="18" customHeight="1" x14ac:dyDescent="0.75">
      <c r="A28" s="11"/>
      <c r="B28" s="25"/>
      <c r="C28" s="123"/>
      <c r="D28" s="126"/>
      <c r="E28" s="21"/>
      <c r="F28" s="11"/>
      <c r="G28" s="102">
        <v>21</v>
      </c>
      <c r="H28" s="106" t="s">
        <v>42</v>
      </c>
      <c r="I28" s="113"/>
      <c r="J28" s="89">
        <f>F20+J20+F26+J26</f>
        <v>0</v>
      </c>
    </row>
    <row r="29" spans="1:26" ht="18" customHeight="1" x14ac:dyDescent="0.75">
      <c r="A29" s="11"/>
      <c r="B29" s="74"/>
      <c r="C29" s="124"/>
      <c r="D29" s="127"/>
      <c r="E29" s="21"/>
      <c r="F29" s="11"/>
      <c r="G29" s="51">
        <v>22</v>
      </c>
      <c r="H29" s="107" t="s">
        <v>43</v>
      </c>
      <c r="I29" s="114">
        <f>J28-SUM('SO 6157'!K9:'SO 6157'!K298)</f>
        <v>0</v>
      </c>
      <c r="J29" s="110">
        <f>ROUND(((ROUND(I29,2)*20)*1/100),2)</f>
        <v>0</v>
      </c>
    </row>
    <row r="30" spans="1:26" ht="18" customHeight="1" x14ac:dyDescent="0.75">
      <c r="A30" s="11"/>
      <c r="B30" s="22"/>
      <c r="C30" s="116"/>
      <c r="D30" s="118"/>
      <c r="E30" s="21"/>
      <c r="F30" s="11"/>
      <c r="G30" s="52">
        <v>23</v>
      </c>
      <c r="H30" s="108" t="s">
        <v>44</v>
      </c>
      <c r="I30" s="80">
        <f>SUM('SO 6157'!K9:'SO 6157'!K298)</f>
        <v>0</v>
      </c>
      <c r="J30" s="111">
        <f>ROUND(((ROUND(I30,2)*0)/100),2)</f>
        <v>0</v>
      </c>
    </row>
    <row r="31" spans="1:26" ht="18" customHeight="1" x14ac:dyDescent="0.75">
      <c r="A31" s="11"/>
      <c r="B31" s="23"/>
      <c r="C31" s="128"/>
      <c r="D31" s="129"/>
      <c r="E31" s="21"/>
      <c r="F31" s="11"/>
      <c r="G31" s="102">
        <v>24</v>
      </c>
      <c r="H31" s="106" t="s">
        <v>45</v>
      </c>
      <c r="I31" s="105"/>
      <c r="J31" s="122">
        <f>SUM(J28:J30)</f>
        <v>0</v>
      </c>
    </row>
    <row r="32" spans="1:26" ht="18" customHeight="1" thickBot="1" x14ac:dyDescent="0.9">
      <c r="A32" s="11"/>
      <c r="B32" s="40"/>
      <c r="C32" s="109"/>
      <c r="D32" s="115"/>
      <c r="E32" s="75"/>
      <c r="F32" s="76"/>
      <c r="G32" s="51" t="s">
        <v>46</v>
      </c>
      <c r="H32" s="109"/>
      <c r="I32" s="115"/>
      <c r="J32" s="112"/>
    </row>
    <row r="33" spans="1:10" ht="18" customHeight="1" thickTop="1" x14ac:dyDescent="0.75">
      <c r="A33" s="11"/>
      <c r="B33" s="93"/>
      <c r="C33" s="94"/>
      <c r="D33" s="130" t="s">
        <v>62</v>
      </c>
      <c r="E33" s="15"/>
      <c r="F33" s="95"/>
      <c r="G33" s="103">
        <v>26</v>
      </c>
      <c r="H33" s="131" t="s">
        <v>63</v>
      </c>
      <c r="I33" s="29"/>
      <c r="J33" s="104"/>
    </row>
    <row r="34" spans="1:10" ht="18" customHeight="1" x14ac:dyDescent="0.7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7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7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7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7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7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9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5" thickTop="1" x14ac:dyDescent="0.7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activeCell="E3" sqref="E3"/>
    </sheetView>
  </sheetViews>
  <sheetFormatPr defaultColWidth="0" defaultRowHeight="14.75" x14ac:dyDescent="0.75"/>
  <cols>
    <col min="1" max="1" width="40.7265625" customWidth="1"/>
    <col min="2" max="4" width="12.7265625" customWidth="1"/>
    <col min="5" max="6" width="15.7265625" customWidth="1"/>
    <col min="7" max="7" width="3.7265625" customWidth="1"/>
    <col min="8" max="9" width="9.1328125" hidden="1" customWidth="1"/>
    <col min="10" max="26" width="0" hidden="1" customWidth="1"/>
    <col min="27" max="16384" width="9.1328125" hidden="1"/>
  </cols>
  <sheetData>
    <row r="1" spans="1:26" ht="35.15" customHeight="1" x14ac:dyDescent="0.75">
      <c r="A1" s="205" t="s">
        <v>25</v>
      </c>
      <c r="B1" s="206"/>
      <c r="C1" s="206"/>
      <c r="D1" s="207"/>
      <c r="E1" s="135" t="s">
        <v>23</v>
      </c>
      <c r="F1" s="134"/>
      <c r="W1">
        <v>30.126000000000001</v>
      </c>
    </row>
    <row r="2" spans="1:26" ht="20.149999999999999" customHeight="1" x14ac:dyDescent="0.75">
      <c r="A2" s="205" t="s">
        <v>26</v>
      </c>
      <c r="B2" s="206"/>
      <c r="C2" s="206"/>
      <c r="D2" s="207"/>
      <c r="E2" s="135" t="s">
        <v>21</v>
      </c>
      <c r="F2" s="134"/>
    </row>
    <row r="3" spans="1:26" ht="20.149999999999999" customHeight="1" x14ac:dyDescent="0.75">
      <c r="A3" s="205" t="s">
        <v>27</v>
      </c>
      <c r="B3" s="206"/>
      <c r="C3" s="206"/>
      <c r="D3" s="207"/>
      <c r="E3" s="135" t="s">
        <v>743</v>
      </c>
      <c r="F3" s="134"/>
    </row>
    <row r="4" spans="1:26" x14ac:dyDescent="0.75">
      <c r="A4" s="136" t="s">
        <v>1</v>
      </c>
      <c r="B4" s="133"/>
      <c r="C4" s="133"/>
      <c r="D4" s="133"/>
      <c r="E4" s="133"/>
      <c r="F4" s="133"/>
    </row>
    <row r="5" spans="1:26" x14ac:dyDescent="0.75">
      <c r="A5" s="136" t="s">
        <v>20</v>
      </c>
      <c r="B5" s="133"/>
      <c r="C5" s="133"/>
      <c r="D5" s="133"/>
      <c r="E5" s="133"/>
      <c r="F5" s="133"/>
    </row>
    <row r="6" spans="1:26" x14ac:dyDescent="0.75">
      <c r="A6" s="133"/>
      <c r="B6" s="133"/>
      <c r="C6" s="133"/>
      <c r="D6" s="133"/>
      <c r="E6" s="133"/>
      <c r="F6" s="133"/>
    </row>
    <row r="7" spans="1:26" x14ac:dyDescent="0.75">
      <c r="A7" s="133"/>
      <c r="B7" s="133"/>
      <c r="C7" s="133"/>
      <c r="D7" s="133"/>
      <c r="E7" s="133"/>
      <c r="F7" s="133"/>
    </row>
    <row r="8" spans="1:26" x14ac:dyDescent="0.75">
      <c r="A8" s="137" t="s">
        <v>68</v>
      </c>
      <c r="B8" s="133"/>
      <c r="C8" s="133"/>
      <c r="D8" s="133"/>
      <c r="E8" s="133"/>
      <c r="F8" s="133"/>
    </row>
    <row r="9" spans="1:26" x14ac:dyDescent="0.75">
      <c r="A9" s="138" t="s">
        <v>65</v>
      </c>
      <c r="B9" s="138" t="s">
        <v>59</v>
      </c>
      <c r="C9" s="138" t="s">
        <v>60</v>
      </c>
      <c r="D9" s="138" t="s">
        <v>34</v>
      </c>
      <c r="E9" s="138" t="s">
        <v>66</v>
      </c>
      <c r="F9" s="138" t="s">
        <v>67</v>
      </c>
    </row>
    <row r="10" spans="1:26" x14ac:dyDescent="0.75">
      <c r="A10" s="145" t="s">
        <v>69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75">
      <c r="A11" s="147" t="s">
        <v>70</v>
      </c>
      <c r="B11" s="148">
        <f>'SO 6157'!L15</f>
        <v>0</v>
      </c>
      <c r="C11" s="148">
        <f>'SO 6157'!M15</f>
        <v>0</v>
      </c>
      <c r="D11" s="148">
        <f>'SO 6157'!I15</f>
        <v>0</v>
      </c>
      <c r="E11" s="149">
        <f>'SO 6157'!S15</f>
        <v>0</v>
      </c>
      <c r="F11" s="149">
        <f>'SO 6157'!V15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75">
      <c r="A12" s="147" t="s">
        <v>71</v>
      </c>
      <c r="B12" s="148">
        <f>'SO 6157'!L41</f>
        <v>0</v>
      </c>
      <c r="C12" s="148">
        <f>'SO 6157'!M41</f>
        <v>0</v>
      </c>
      <c r="D12" s="148">
        <f>'SO 6157'!I41</f>
        <v>0</v>
      </c>
      <c r="E12" s="149">
        <f>'SO 6157'!S41</f>
        <v>10.59</v>
      </c>
      <c r="F12" s="149">
        <f>'SO 6157'!V41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x14ac:dyDescent="0.75">
      <c r="A13" s="147" t="s">
        <v>72</v>
      </c>
      <c r="B13" s="148">
        <f>'SO 6157'!L50</f>
        <v>0</v>
      </c>
      <c r="C13" s="148">
        <f>'SO 6157'!M50</f>
        <v>0</v>
      </c>
      <c r="D13" s="148">
        <f>'SO 6157'!I50</f>
        <v>0</v>
      </c>
      <c r="E13" s="149">
        <f>'SO 6157'!S50</f>
        <v>6.29</v>
      </c>
      <c r="F13" s="149">
        <f>'SO 6157'!V50</f>
        <v>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x14ac:dyDescent="0.75">
      <c r="A14" s="147" t="s">
        <v>73</v>
      </c>
      <c r="B14" s="148">
        <f>'SO 6157'!L122</f>
        <v>0</v>
      </c>
      <c r="C14" s="148">
        <f>'SO 6157'!M122</f>
        <v>0</v>
      </c>
      <c r="D14" s="148">
        <f>'SO 6157'!I122</f>
        <v>0</v>
      </c>
      <c r="E14" s="149">
        <f>'SO 6157'!S122</f>
        <v>40.71</v>
      </c>
      <c r="F14" s="149">
        <f>'SO 6157'!V122</f>
        <v>0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x14ac:dyDescent="0.75">
      <c r="A15" s="147" t="s">
        <v>74</v>
      </c>
      <c r="B15" s="148">
        <f>'SO 6157'!L132</f>
        <v>0</v>
      </c>
      <c r="C15" s="148">
        <f>'SO 6157'!M132</f>
        <v>0</v>
      </c>
      <c r="D15" s="148">
        <f>'SO 6157'!I132</f>
        <v>0</v>
      </c>
      <c r="E15" s="149">
        <f>'SO 6157'!S132</f>
        <v>0</v>
      </c>
      <c r="F15" s="149">
        <f>'SO 6157'!V132</f>
        <v>27.88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x14ac:dyDescent="0.75">
      <c r="A16" s="147" t="s">
        <v>75</v>
      </c>
      <c r="B16" s="148">
        <f>'SO 6157'!L136</f>
        <v>0</v>
      </c>
      <c r="C16" s="148">
        <f>'SO 6157'!M136</f>
        <v>0</v>
      </c>
      <c r="D16" s="148">
        <f>'SO 6157'!I136</f>
        <v>0</v>
      </c>
      <c r="E16" s="149">
        <f>'SO 6157'!S136</f>
        <v>0</v>
      </c>
      <c r="F16" s="149">
        <f>'SO 6157'!V136</f>
        <v>0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x14ac:dyDescent="0.75">
      <c r="A17" s="2" t="s">
        <v>69</v>
      </c>
      <c r="B17" s="150">
        <f>'SO 6157'!L138</f>
        <v>0</v>
      </c>
      <c r="C17" s="150">
        <f>'SO 6157'!M138</f>
        <v>0</v>
      </c>
      <c r="D17" s="150">
        <f>'SO 6157'!I138</f>
        <v>0</v>
      </c>
      <c r="E17" s="151">
        <f>'SO 6157'!S138</f>
        <v>57.59</v>
      </c>
      <c r="F17" s="151">
        <f>'SO 6157'!V138</f>
        <v>27.88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x14ac:dyDescent="0.75">
      <c r="A18" s="1"/>
      <c r="B18" s="140"/>
      <c r="C18" s="140"/>
      <c r="D18" s="140"/>
      <c r="E18" s="139"/>
      <c r="F18" s="139"/>
    </row>
    <row r="19" spans="1:26" x14ac:dyDescent="0.75">
      <c r="A19" s="2" t="s">
        <v>76</v>
      </c>
      <c r="B19" s="150"/>
      <c r="C19" s="148"/>
      <c r="D19" s="148"/>
      <c r="E19" s="149"/>
      <c r="F19" s="149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x14ac:dyDescent="0.75">
      <c r="A20" s="147" t="s">
        <v>77</v>
      </c>
      <c r="B20" s="148">
        <f>'SO 6157'!L160</f>
        <v>0</v>
      </c>
      <c r="C20" s="148">
        <f>'SO 6157'!M160</f>
        <v>0</v>
      </c>
      <c r="D20" s="148">
        <f>'SO 6157'!I160</f>
        <v>0</v>
      </c>
      <c r="E20" s="149">
        <f>'SO 6157'!S160</f>
        <v>0.18</v>
      </c>
      <c r="F20" s="149">
        <f>'SO 6157'!V160</f>
        <v>0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x14ac:dyDescent="0.75">
      <c r="A21" s="147" t="s">
        <v>78</v>
      </c>
      <c r="B21" s="148">
        <f>'SO 6157'!L169</f>
        <v>0</v>
      </c>
      <c r="C21" s="148">
        <f>'SO 6157'!M169</f>
        <v>0</v>
      </c>
      <c r="D21" s="148">
        <f>'SO 6157'!I169</f>
        <v>0</v>
      </c>
      <c r="E21" s="149">
        <f>'SO 6157'!S169</f>
        <v>0.62</v>
      </c>
      <c r="F21" s="149">
        <f>'SO 6157'!V169</f>
        <v>0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 x14ac:dyDescent="0.75">
      <c r="A22" s="147" t="s">
        <v>79</v>
      </c>
      <c r="B22" s="148">
        <f>'SO 6157'!L188</f>
        <v>0</v>
      </c>
      <c r="C22" s="148">
        <f>'SO 6157'!M188</f>
        <v>0</v>
      </c>
      <c r="D22" s="148">
        <f>'SO 6157'!I188</f>
        <v>0</v>
      </c>
      <c r="E22" s="149">
        <f>'SO 6157'!S188</f>
        <v>0.46</v>
      </c>
      <c r="F22" s="149">
        <f>'SO 6157'!V188</f>
        <v>0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x14ac:dyDescent="0.75">
      <c r="A23" s="147" t="s">
        <v>80</v>
      </c>
      <c r="B23" s="148">
        <f>'SO 6157'!L208</f>
        <v>0</v>
      </c>
      <c r="C23" s="148">
        <f>'SO 6157'!M208</f>
        <v>0</v>
      </c>
      <c r="D23" s="148">
        <f>'SO 6157'!I208</f>
        <v>0</v>
      </c>
      <c r="E23" s="149">
        <f>'SO 6157'!S208</f>
        <v>2.5</v>
      </c>
      <c r="F23" s="149">
        <f>'SO 6157'!V208</f>
        <v>1.18</v>
      </c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x14ac:dyDescent="0.75">
      <c r="A24" s="147" t="s">
        <v>81</v>
      </c>
      <c r="B24" s="148">
        <f>'SO 6157'!L217</f>
        <v>0</v>
      </c>
      <c r="C24" s="148">
        <f>'SO 6157'!M217</f>
        <v>0</v>
      </c>
      <c r="D24" s="148">
        <f>'SO 6157'!I217</f>
        <v>0</v>
      </c>
      <c r="E24" s="149">
        <f>'SO 6157'!S217</f>
        <v>5.55</v>
      </c>
      <c r="F24" s="149">
        <f>'SO 6157'!V217</f>
        <v>0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x14ac:dyDescent="0.75">
      <c r="A25" s="147" t="s">
        <v>82</v>
      </c>
      <c r="B25" s="148">
        <f>'SO 6157'!L231</f>
        <v>0</v>
      </c>
      <c r="C25" s="148">
        <f>'SO 6157'!M231</f>
        <v>0</v>
      </c>
      <c r="D25" s="148">
        <f>'SO 6157'!I231</f>
        <v>0</v>
      </c>
      <c r="E25" s="149">
        <f>'SO 6157'!S231</f>
        <v>1.24</v>
      </c>
      <c r="F25" s="149">
        <f>'SO 6157'!V231</f>
        <v>1.95</v>
      </c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26" x14ac:dyDescent="0.75">
      <c r="A26" s="147" t="s">
        <v>83</v>
      </c>
      <c r="B26" s="148">
        <f>'SO 6157'!L235</f>
        <v>0</v>
      </c>
      <c r="C26" s="148">
        <f>'SO 6157'!M235</f>
        <v>0</v>
      </c>
      <c r="D26" s="148">
        <f>'SO 6157'!I235</f>
        <v>0</v>
      </c>
      <c r="E26" s="149">
        <f>'SO 6157'!S235</f>
        <v>5.78</v>
      </c>
      <c r="F26" s="149">
        <f>'SO 6157'!V235</f>
        <v>0</v>
      </c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 x14ac:dyDescent="0.75">
      <c r="A27" s="147" t="s">
        <v>84</v>
      </c>
      <c r="B27" s="148">
        <f>'SO 6157'!L257</f>
        <v>0</v>
      </c>
      <c r="C27" s="148">
        <f>'SO 6157'!M257</f>
        <v>0</v>
      </c>
      <c r="D27" s="148">
        <f>'SO 6157'!I257</f>
        <v>0</v>
      </c>
      <c r="E27" s="149">
        <f>'SO 6157'!S257</f>
        <v>0.35</v>
      </c>
      <c r="F27" s="149">
        <f>'SO 6157'!V257</f>
        <v>0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26" x14ac:dyDescent="0.75">
      <c r="A28" s="147" t="s">
        <v>85</v>
      </c>
      <c r="B28" s="148">
        <f>'SO 6157'!L265</f>
        <v>0</v>
      </c>
      <c r="C28" s="148">
        <f>'SO 6157'!M265</f>
        <v>0</v>
      </c>
      <c r="D28" s="148">
        <f>'SO 6157'!I265</f>
        <v>0</v>
      </c>
      <c r="E28" s="149">
        <f>'SO 6157'!S265</f>
        <v>0.19</v>
      </c>
      <c r="F28" s="149">
        <f>'SO 6157'!V265</f>
        <v>2.2000000000000002</v>
      </c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6" x14ac:dyDescent="0.75">
      <c r="A29" s="147" t="s">
        <v>86</v>
      </c>
      <c r="B29" s="148">
        <f>'SO 6157'!L272</f>
        <v>0</v>
      </c>
      <c r="C29" s="148">
        <f>'SO 6157'!M272</f>
        <v>0</v>
      </c>
      <c r="D29" s="148">
        <f>'SO 6157'!I272</f>
        <v>0</v>
      </c>
      <c r="E29" s="149">
        <f>'SO 6157'!S272</f>
        <v>0.33</v>
      </c>
      <c r="F29" s="149">
        <f>'SO 6157'!V272</f>
        <v>0</v>
      </c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6" x14ac:dyDescent="0.75">
      <c r="A30" s="147" t="s">
        <v>87</v>
      </c>
      <c r="B30" s="148">
        <f>'SO 6157'!L279</f>
        <v>0</v>
      </c>
      <c r="C30" s="148">
        <f>'SO 6157'!M279</f>
        <v>0</v>
      </c>
      <c r="D30" s="148">
        <f>'SO 6157'!I279</f>
        <v>0</v>
      </c>
      <c r="E30" s="149">
        <f>'SO 6157'!S279</f>
        <v>0.08</v>
      </c>
      <c r="F30" s="149">
        <f>'SO 6157'!V279</f>
        <v>0</v>
      </c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6" x14ac:dyDescent="0.75">
      <c r="A31" s="147" t="s">
        <v>88</v>
      </c>
      <c r="B31" s="148">
        <f>'SO 6157'!L296</f>
        <v>0</v>
      </c>
      <c r="C31" s="148">
        <f>'SO 6157'!M296</f>
        <v>0</v>
      </c>
      <c r="D31" s="148">
        <f>'SO 6157'!I296</f>
        <v>0</v>
      </c>
      <c r="E31" s="149">
        <f>'SO 6157'!S296</f>
        <v>0.17</v>
      </c>
      <c r="F31" s="149">
        <f>'SO 6157'!V296</f>
        <v>0</v>
      </c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</row>
    <row r="32" spans="1:26" x14ac:dyDescent="0.75">
      <c r="A32" s="2" t="s">
        <v>76</v>
      </c>
      <c r="B32" s="150">
        <f>'SO 6157'!L298</f>
        <v>0</v>
      </c>
      <c r="C32" s="150">
        <f>'SO 6157'!M298</f>
        <v>0</v>
      </c>
      <c r="D32" s="150">
        <f>'SO 6157'!I298</f>
        <v>0</v>
      </c>
      <c r="E32" s="151">
        <f>'SO 6157'!S298</f>
        <v>17.45</v>
      </c>
      <c r="F32" s="151">
        <f>'SO 6157'!V298</f>
        <v>5.33</v>
      </c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1:26" x14ac:dyDescent="0.75">
      <c r="A33" s="1"/>
      <c r="B33" s="140"/>
      <c r="C33" s="140"/>
      <c r="D33" s="140"/>
      <c r="E33" s="139"/>
      <c r="F33" s="139"/>
    </row>
    <row r="34" spans="1:26" x14ac:dyDescent="0.75">
      <c r="A34" s="2" t="s">
        <v>89</v>
      </c>
      <c r="B34" s="150">
        <f>'SO 6157'!L299</f>
        <v>0</v>
      </c>
      <c r="C34" s="150">
        <f>'SO 6157'!M299</f>
        <v>0</v>
      </c>
      <c r="D34" s="150">
        <f>'SO 6157'!I299</f>
        <v>0</v>
      </c>
      <c r="E34" s="151">
        <f>'SO 6157'!S299</f>
        <v>75.040000000000006</v>
      </c>
      <c r="F34" s="151">
        <f>'SO 6157'!V299</f>
        <v>33.21</v>
      </c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1:26" x14ac:dyDescent="0.75">
      <c r="A35" s="1"/>
      <c r="B35" s="140"/>
      <c r="C35" s="140"/>
      <c r="D35" s="140"/>
      <c r="E35" s="139"/>
      <c r="F35" s="139"/>
    </row>
    <row r="36" spans="1:26" x14ac:dyDescent="0.75">
      <c r="A36" s="1"/>
      <c r="B36" s="140"/>
      <c r="C36" s="140"/>
      <c r="D36" s="140"/>
      <c r="E36" s="139"/>
      <c r="F36" s="139"/>
    </row>
    <row r="37" spans="1:26" x14ac:dyDescent="0.75">
      <c r="A37" s="1"/>
      <c r="B37" s="140"/>
      <c r="C37" s="140"/>
      <c r="D37" s="140"/>
      <c r="E37" s="139"/>
      <c r="F37" s="139"/>
    </row>
    <row r="38" spans="1:26" x14ac:dyDescent="0.75">
      <c r="A38" s="1"/>
      <c r="B38" s="140"/>
      <c r="C38" s="140"/>
      <c r="D38" s="140"/>
      <c r="E38" s="139"/>
      <c r="F38" s="139"/>
    </row>
    <row r="39" spans="1:26" x14ac:dyDescent="0.75">
      <c r="A39" s="1"/>
      <c r="B39" s="140"/>
      <c r="C39" s="140"/>
      <c r="D39" s="140"/>
      <c r="E39" s="139"/>
      <c r="F39" s="139"/>
    </row>
    <row r="40" spans="1:26" x14ac:dyDescent="0.75">
      <c r="A40" s="1"/>
      <c r="B40" s="140"/>
      <c r="C40" s="140"/>
      <c r="D40" s="140"/>
      <c r="E40" s="139"/>
      <c r="F40" s="139"/>
    </row>
    <row r="41" spans="1:26" x14ac:dyDescent="0.75">
      <c r="A41" s="1"/>
      <c r="B41" s="140"/>
      <c r="C41" s="140"/>
      <c r="D41" s="140"/>
      <c r="E41" s="139"/>
      <c r="F41" s="139"/>
    </row>
    <row r="42" spans="1:26" x14ac:dyDescent="0.75">
      <c r="A42" s="1"/>
      <c r="B42" s="140"/>
      <c r="C42" s="140"/>
      <c r="D42" s="140"/>
      <c r="E42" s="139"/>
      <c r="F42" s="139"/>
    </row>
    <row r="43" spans="1:26" x14ac:dyDescent="0.75">
      <c r="A43" s="1"/>
      <c r="B43" s="140"/>
      <c r="C43" s="140"/>
      <c r="D43" s="140"/>
      <c r="E43" s="139"/>
      <c r="F43" s="139"/>
    </row>
    <row r="44" spans="1:26" x14ac:dyDescent="0.75">
      <c r="A44" s="1"/>
      <c r="B44" s="140"/>
      <c r="C44" s="140"/>
      <c r="D44" s="140"/>
      <c r="E44" s="139"/>
      <c r="F44" s="139"/>
    </row>
    <row r="45" spans="1:26" x14ac:dyDescent="0.75">
      <c r="A45" s="1"/>
      <c r="B45" s="140"/>
      <c r="C45" s="140"/>
      <c r="D45" s="140"/>
      <c r="E45" s="139"/>
      <c r="F45" s="139"/>
    </row>
    <row r="46" spans="1:26" x14ac:dyDescent="0.75">
      <c r="A46" s="1"/>
      <c r="B46" s="140"/>
      <c r="C46" s="140"/>
      <c r="D46" s="140"/>
      <c r="E46" s="139"/>
      <c r="F46" s="139"/>
    </row>
    <row r="47" spans="1:26" x14ac:dyDescent="0.75">
      <c r="A47" s="1"/>
      <c r="B47" s="140"/>
      <c r="C47" s="140"/>
      <c r="D47" s="140"/>
      <c r="E47" s="139"/>
      <c r="F47" s="139"/>
    </row>
    <row r="48" spans="1:26" x14ac:dyDescent="0.75">
      <c r="A48" s="1"/>
      <c r="B48" s="140"/>
      <c r="C48" s="140"/>
      <c r="D48" s="140"/>
      <c r="E48" s="139"/>
      <c r="F48" s="139"/>
    </row>
    <row r="49" spans="1:6" x14ac:dyDescent="0.75">
      <c r="A49" s="1"/>
      <c r="B49" s="140"/>
      <c r="C49" s="140"/>
      <c r="D49" s="140"/>
      <c r="E49" s="139"/>
      <c r="F49" s="139"/>
    </row>
    <row r="50" spans="1:6" x14ac:dyDescent="0.75">
      <c r="A50" s="1"/>
      <c r="B50" s="140"/>
      <c r="C50" s="140"/>
      <c r="D50" s="140"/>
      <c r="E50" s="139"/>
      <c r="F50" s="139"/>
    </row>
    <row r="51" spans="1:6" x14ac:dyDescent="0.75">
      <c r="A51" s="1"/>
      <c r="B51" s="140"/>
      <c r="C51" s="140"/>
      <c r="D51" s="140"/>
      <c r="E51" s="139"/>
      <c r="F51" s="139"/>
    </row>
    <row r="52" spans="1:6" x14ac:dyDescent="0.75">
      <c r="A52" s="1"/>
      <c r="B52" s="140"/>
      <c r="C52" s="140"/>
      <c r="D52" s="140"/>
      <c r="E52" s="139"/>
      <c r="F52" s="139"/>
    </row>
    <row r="53" spans="1:6" x14ac:dyDescent="0.75">
      <c r="A53" s="1"/>
      <c r="B53" s="140"/>
      <c r="C53" s="140"/>
      <c r="D53" s="140"/>
      <c r="E53" s="139"/>
      <c r="F53" s="139"/>
    </row>
    <row r="54" spans="1:6" x14ac:dyDescent="0.75">
      <c r="A54" s="1"/>
      <c r="B54" s="140"/>
      <c r="C54" s="140"/>
      <c r="D54" s="140"/>
      <c r="E54" s="139"/>
      <c r="F54" s="139"/>
    </row>
    <row r="55" spans="1:6" x14ac:dyDescent="0.75">
      <c r="A55" s="1"/>
      <c r="B55" s="140"/>
      <c r="C55" s="140"/>
      <c r="D55" s="140"/>
      <c r="E55" s="139"/>
      <c r="F55" s="139"/>
    </row>
    <row r="56" spans="1:6" x14ac:dyDescent="0.75">
      <c r="A56" s="1"/>
      <c r="B56" s="140"/>
      <c r="C56" s="140"/>
      <c r="D56" s="140"/>
      <c r="E56" s="139"/>
      <c r="F56" s="139"/>
    </row>
    <row r="57" spans="1:6" x14ac:dyDescent="0.75">
      <c r="A57" s="1"/>
      <c r="B57" s="140"/>
      <c r="C57" s="140"/>
      <c r="D57" s="140"/>
      <c r="E57" s="139"/>
      <c r="F57" s="139"/>
    </row>
    <row r="58" spans="1:6" x14ac:dyDescent="0.75">
      <c r="A58" s="1"/>
      <c r="B58" s="140"/>
      <c r="C58" s="140"/>
      <c r="D58" s="140"/>
      <c r="E58" s="139"/>
      <c r="F58" s="139"/>
    </row>
    <row r="59" spans="1:6" x14ac:dyDescent="0.75">
      <c r="A59" s="1"/>
      <c r="B59" s="140"/>
      <c r="C59" s="140"/>
      <c r="D59" s="140"/>
      <c r="E59" s="139"/>
      <c r="F59" s="139"/>
    </row>
    <row r="60" spans="1:6" x14ac:dyDescent="0.75">
      <c r="A60" s="1"/>
      <c r="B60" s="140"/>
      <c r="C60" s="140"/>
      <c r="D60" s="140"/>
      <c r="E60" s="139"/>
      <c r="F60" s="139"/>
    </row>
    <row r="61" spans="1:6" x14ac:dyDescent="0.75">
      <c r="A61" s="1"/>
      <c r="B61" s="140"/>
      <c r="C61" s="140"/>
      <c r="D61" s="140"/>
      <c r="E61" s="139"/>
      <c r="F61" s="139"/>
    </row>
    <row r="62" spans="1:6" x14ac:dyDescent="0.75">
      <c r="A62" s="1"/>
      <c r="B62" s="140"/>
      <c r="C62" s="140"/>
      <c r="D62" s="140"/>
      <c r="E62" s="139"/>
      <c r="F62" s="139"/>
    </row>
    <row r="63" spans="1:6" x14ac:dyDescent="0.75">
      <c r="A63" s="1"/>
      <c r="B63" s="140"/>
      <c r="C63" s="140"/>
      <c r="D63" s="140"/>
      <c r="E63" s="139"/>
      <c r="F63" s="139"/>
    </row>
    <row r="64" spans="1:6" x14ac:dyDescent="0.75">
      <c r="A64" s="1"/>
      <c r="B64" s="140"/>
      <c r="C64" s="140"/>
      <c r="D64" s="140"/>
      <c r="E64" s="139"/>
      <c r="F64" s="139"/>
    </row>
    <row r="65" spans="1:6" x14ac:dyDescent="0.75">
      <c r="A65" s="1"/>
      <c r="B65" s="140"/>
      <c r="C65" s="140"/>
      <c r="D65" s="140"/>
      <c r="E65" s="139"/>
      <c r="F65" s="139"/>
    </row>
    <row r="66" spans="1:6" x14ac:dyDescent="0.75">
      <c r="A66" s="1"/>
      <c r="B66" s="140"/>
      <c r="C66" s="140"/>
      <c r="D66" s="140"/>
      <c r="E66" s="139"/>
      <c r="F66" s="139"/>
    </row>
    <row r="67" spans="1:6" x14ac:dyDescent="0.75">
      <c r="A67" s="1"/>
      <c r="B67" s="140"/>
      <c r="C67" s="140"/>
      <c r="D67" s="140"/>
      <c r="E67" s="139"/>
      <c r="F67" s="139"/>
    </row>
    <row r="68" spans="1:6" x14ac:dyDescent="0.75">
      <c r="A68" s="1"/>
      <c r="B68" s="140"/>
      <c r="C68" s="140"/>
      <c r="D68" s="140"/>
      <c r="E68" s="139"/>
      <c r="F68" s="139"/>
    </row>
    <row r="69" spans="1:6" x14ac:dyDescent="0.75">
      <c r="A69" s="1"/>
      <c r="B69" s="140"/>
      <c r="C69" s="140"/>
      <c r="D69" s="140"/>
      <c r="E69" s="139"/>
      <c r="F69" s="139"/>
    </row>
    <row r="70" spans="1:6" x14ac:dyDescent="0.75">
      <c r="A70" s="1"/>
      <c r="B70" s="140"/>
      <c r="C70" s="140"/>
      <c r="D70" s="140"/>
      <c r="E70" s="139"/>
      <c r="F70" s="139"/>
    </row>
    <row r="71" spans="1:6" x14ac:dyDescent="0.75">
      <c r="A71" s="1"/>
      <c r="B71" s="140"/>
      <c r="C71" s="140"/>
      <c r="D71" s="140"/>
      <c r="E71" s="139"/>
      <c r="F71" s="139"/>
    </row>
    <row r="72" spans="1:6" x14ac:dyDescent="0.75">
      <c r="A72" s="1"/>
      <c r="B72" s="140"/>
      <c r="C72" s="140"/>
      <c r="D72" s="140"/>
      <c r="E72" s="139"/>
      <c r="F72" s="139"/>
    </row>
    <row r="73" spans="1:6" x14ac:dyDescent="0.75">
      <c r="A73" s="1"/>
      <c r="B73" s="140"/>
      <c r="C73" s="140"/>
      <c r="D73" s="140"/>
      <c r="E73" s="139"/>
      <c r="F73" s="139"/>
    </row>
    <row r="74" spans="1:6" x14ac:dyDescent="0.75">
      <c r="A74" s="1"/>
      <c r="B74" s="1"/>
      <c r="C74" s="1"/>
      <c r="D74" s="1"/>
      <c r="E74" s="1"/>
      <c r="F74" s="1"/>
    </row>
    <row r="75" spans="1:6" x14ac:dyDescent="0.75">
      <c r="A75" s="1"/>
      <c r="B75" s="1"/>
      <c r="C75" s="1"/>
      <c r="D75" s="1"/>
      <c r="E75" s="1"/>
      <c r="F75" s="1"/>
    </row>
    <row r="76" spans="1:6" x14ac:dyDescent="0.75">
      <c r="A76" s="1"/>
      <c r="B76" s="1"/>
      <c r="C76" s="1"/>
      <c r="D76" s="1"/>
      <c r="E76" s="1"/>
      <c r="F76" s="1"/>
    </row>
    <row r="77" spans="1:6" x14ac:dyDescent="0.75">
      <c r="A77" s="1"/>
      <c r="B77" s="1"/>
      <c r="C77" s="1"/>
      <c r="D77" s="1"/>
      <c r="E77" s="1"/>
      <c r="F77" s="1"/>
    </row>
    <row r="78" spans="1:6" x14ac:dyDescent="0.75">
      <c r="A78" s="1"/>
      <c r="B78" s="1"/>
      <c r="C78" s="1"/>
      <c r="D78" s="1"/>
      <c r="E78" s="1"/>
      <c r="F78" s="1"/>
    </row>
    <row r="79" spans="1:6" x14ac:dyDescent="0.75">
      <c r="A79" s="1"/>
      <c r="B79" s="1"/>
      <c r="C79" s="1"/>
      <c r="D79" s="1"/>
      <c r="E79" s="1"/>
      <c r="F79" s="1"/>
    </row>
    <row r="80" spans="1:6" x14ac:dyDescent="0.75">
      <c r="A80" s="1"/>
      <c r="B80" s="1"/>
      <c r="C80" s="1"/>
      <c r="D80" s="1"/>
      <c r="E80" s="1"/>
      <c r="F80" s="1"/>
    </row>
    <row r="81" spans="1:6" x14ac:dyDescent="0.75">
      <c r="A81" s="1"/>
      <c r="B81" s="1"/>
      <c r="C81" s="1"/>
      <c r="D81" s="1"/>
      <c r="E81" s="1"/>
      <c r="F81" s="1"/>
    </row>
    <row r="82" spans="1:6" x14ac:dyDescent="0.75">
      <c r="A82" s="1"/>
      <c r="B82" s="1"/>
      <c r="C82" s="1"/>
      <c r="D82" s="1"/>
      <c r="E82" s="1"/>
      <c r="F82" s="1"/>
    </row>
    <row r="83" spans="1:6" x14ac:dyDescent="0.75">
      <c r="A83" s="1"/>
      <c r="B83" s="1"/>
      <c r="C83" s="1"/>
      <c r="D83" s="1"/>
      <c r="E83" s="1"/>
      <c r="F83" s="1"/>
    </row>
    <row r="84" spans="1:6" x14ac:dyDescent="0.75">
      <c r="A84" s="1"/>
      <c r="B84" s="1"/>
      <c r="C84" s="1"/>
      <c r="D84" s="1"/>
      <c r="E84" s="1"/>
      <c r="F84" s="1"/>
    </row>
    <row r="85" spans="1:6" x14ac:dyDescent="0.75">
      <c r="A85" s="1"/>
      <c r="B85" s="1"/>
      <c r="C85" s="1"/>
      <c r="D85" s="1"/>
      <c r="E85" s="1"/>
      <c r="F85" s="1"/>
    </row>
    <row r="86" spans="1:6" x14ac:dyDescent="0.75">
      <c r="A86" s="1"/>
      <c r="B86" s="1"/>
      <c r="C86" s="1"/>
      <c r="D86" s="1"/>
      <c r="E86" s="1"/>
      <c r="F86" s="1"/>
    </row>
    <row r="87" spans="1:6" x14ac:dyDescent="0.75">
      <c r="A87" s="1"/>
      <c r="B87" s="1"/>
      <c r="C87" s="1"/>
      <c r="D87" s="1"/>
      <c r="E87" s="1"/>
      <c r="F87" s="1"/>
    </row>
    <row r="88" spans="1:6" x14ac:dyDescent="0.75">
      <c r="A88" s="1"/>
      <c r="B88" s="1"/>
      <c r="C88" s="1"/>
      <c r="D88" s="1"/>
      <c r="E88" s="1"/>
      <c r="F88" s="1"/>
    </row>
    <row r="89" spans="1:6" x14ac:dyDescent="0.75">
      <c r="A89" s="1"/>
      <c r="B89" s="1"/>
      <c r="C89" s="1"/>
      <c r="D89" s="1"/>
      <c r="E89" s="1"/>
      <c r="F89" s="1"/>
    </row>
    <row r="90" spans="1:6" x14ac:dyDescent="0.75">
      <c r="A90" s="1"/>
      <c r="B90" s="1"/>
      <c r="C90" s="1"/>
      <c r="D90" s="1"/>
      <c r="E90" s="1"/>
      <c r="F90" s="1"/>
    </row>
    <row r="91" spans="1:6" x14ac:dyDescent="0.75">
      <c r="A91" s="1"/>
      <c r="B91" s="1"/>
      <c r="C91" s="1"/>
      <c r="D91" s="1"/>
      <c r="E91" s="1"/>
      <c r="F91" s="1"/>
    </row>
    <row r="92" spans="1:6" x14ac:dyDescent="0.75">
      <c r="A92" s="1"/>
      <c r="B92" s="1"/>
      <c r="C92" s="1"/>
      <c r="D92" s="1"/>
      <c r="E92" s="1"/>
      <c r="F92" s="1"/>
    </row>
    <row r="93" spans="1:6" x14ac:dyDescent="0.75">
      <c r="A93" s="1"/>
      <c r="B93" s="1"/>
      <c r="C93" s="1"/>
      <c r="D93" s="1"/>
      <c r="E93" s="1"/>
      <c r="F93" s="1"/>
    </row>
    <row r="94" spans="1:6" x14ac:dyDescent="0.75">
      <c r="A94" s="1"/>
      <c r="B94" s="1"/>
      <c r="C94" s="1"/>
      <c r="D94" s="1"/>
      <c r="E94" s="1"/>
      <c r="F94" s="1"/>
    </row>
    <row r="95" spans="1:6" x14ac:dyDescent="0.75">
      <c r="A95" s="1"/>
      <c r="B95" s="1"/>
      <c r="C95" s="1"/>
      <c r="D95" s="1"/>
      <c r="E95" s="1"/>
      <c r="F95" s="1"/>
    </row>
    <row r="96" spans="1:6" x14ac:dyDescent="0.75">
      <c r="A96" s="1"/>
      <c r="B96" s="1"/>
      <c r="C96" s="1"/>
      <c r="D96" s="1"/>
      <c r="E96" s="1"/>
      <c r="F96" s="1"/>
    </row>
    <row r="97" spans="1:6" x14ac:dyDescent="0.75">
      <c r="A97" s="1"/>
      <c r="B97" s="1"/>
      <c r="C97" s="1"/>
      <c r="D97" s="1"/>
      <c r="E97" s="1"/>
      <c r="F97" s="1"/>
    </row>
    <row r="98" spans="1:6" x14ac:dyDescent="0.75">
      <c r="A98" s="1"/>
      <c r="B98" s="1"/>
      <c r="C98" s="1"/>
      <c r="D98" s="1"/>
      <c r="E98" s="1"/>
      <c r="F98" s="1"/>
    </row>
    <row r="99" spans="1:6" x14ac:dyDescent="0.75">
      <c r="A99" s="1"/>
      <c r="B99" s="1"/>
      <c r="C99" s="1"/>
      <c r="D99" s="1"/>
      <c r="E99" s="1"/>
      <c r="F99" s="1"/>
    </row>
    <row r="100" spans="1:6" x14ac:dyDescent="0.75">
      <c r="A100" s="1"/>
      <c r="B100" s="1"/>
      <c r="C100" s="1"/>
      <c r="D100" s="1"/>
      <c r="E100" s="1"/>
      <c r="F100" s="1"/>
    </row>
    <row r="101" spans="1:6" x14ac:dyDescent="0.75">
      <c r="A101" s="1"/>
      <c r="B101" s="1"/>
      <c r="C101" s="1"/>
      <c r="D101" s="1"/>
      <c r="E101" s="1"/>
      <c r="F101" s="1"/>
    </row>
    <row r="102" spans="1:6" x14ac:dyDescent="0.75">
      <c r="A102" s="1"/>
      <c r="B102" s="1"/>
      <c r="C102" s="1"/>
      <c r="D102" s="1"/>
      <c r="E102" s="1"/>
      <c r="F102" s="1"/>
    </row>
    <row r="103" spans="1:6" x14ac:dyDescent="0.75">
      <c r="A103" s="1"/>
      <c r="B103" s="1"/>
      <c r="C103" s="1"/>
      <c r="D103" s="1"/>
      <c r="E103" s="1"/>
      <c r="F103" s="1"/>
    </row>
    <row r="104" spans="1:6" x14ac:dyDescent="0.75">
      <c r="A104" s="1"/>
      <c r="B104" s="1"/>
      <c r="C104" s="1"/>
      <c r="D104" s="1"/>
      <c r="E104" s="1"/>
      <c r="F104" s="1"/>
    </row>
    <row r="105" spans="1:6" x14ac:dyDescent="0.75">
      <c r="A105" s="1"/>
      <c r="B105" s="1"/>
      <c r="C105" s="1"/>
      <c r="D105" s="1"/>
      <c r="E105" s="1"/>
      <c r="F105" s="1"/>
    </row>
    <row r="106" spans="1:6" x14ac:dyDescent="0.75">
      <c r="A106" s="1"/>
      <c r="B106" s="1"/>
      <c r="C106" s="1"/>
      <c r="D106" s="1"/>
      <c r="E106" s="1"/>
      <c r="F106" s="1"/>
    </row>
    <row r="107" spans="1:6" x14ac:dyDescent="0.75">
      <c r="A107" s="1"/>
      <c r="B107" s="1"/>
      <c r="C107" s="1"/>
      <c r="D107" s="1"/>
      <c r="E107" s="1"/>
      <c r="F107" s="1"/>
    </row>
    <row r="108" spans="1:6" x14ac:dyDescent="0.75">
      <c r="A108" s="1"/>
      <c r="B108" s="1"/>
      <c r="C108" s="1"/>
      <c r="D108" s="1"/>
      <c r="E108" s="1"/>
      <c r="F108" s="1"/>
    </row>
    <row r="109" spans="1:6" x14ac:dyDescent="0.75">
      <c r="A109" s="1"/>
      <c r="B109" s="1"/>
      <c r="C109" s="1"/>
      <c r="D109" s="1"/>
      <c r="E109" s="1"/>
      <c r="F109" s="1"/>
    </row>
    <row r="110" spans="1:6" x14ac:dyDescent="0.75">
      <c r="A110" s="1"/>
      <c r="B110" s="1"/>
      <c r="C110" s="1"/>
      <c r="D110" s="1"/>
      <c r="E110" s="1"/>
      <c r="F110" s="1"/>
    </row>
    <row r="111" spans="1:6" x14ac:dyDescent="0.75">
      <c r="A111" s="1"/>
      <c r="B111" s="1"/>
      <c r="C111" s="1"/>
      <c r="D111" s="1"/>
      <c r="E111" s="1"/>
      <c r="F111" s="1"/>
    </row>
    <row r="112" spans="1:6" x14ac:dyDescent="0.75">
      <c r="A112" s="1"/>
      <c r="B112" s="1"/>
      <c r="C112" s="1"/>
      <c r="D112" s="1"/>
      <c r="E112" s="1"/>
      <c r="F112" s="1"/>
    </row>
    <row r="113" spans="1:6" x14ac:dyDescent="0.75">
      <c r="A113" s="1"/>
      <c r="B113" s="1"/>
      <c r="C113" s="1"/>
      <c r="D113" s="1"/>
      <c r="E113" s="1"/>
      <c r="F113" s="1"/>
    </row>
    <row r="114" spans="1:6" x14ac:dyDescent="0.75">
      <c r="A114" s="1"/>
      <c r="B114" s="1"/>
      <c r="C114" s="1"/>
      <c r="D114" s="1"/>
      <c r="E114" s="1"/>
      <c r="F114" s="1"/>
    </row>
    <row r="115" spans="1:6" x14ac:dyDescent="0.75">
      <c r="A115" s="1"/>
      <c r="B115" s="1"/>
      <c r="C115" s="1"/>
      <c r="D115" s="1"/>
      <c r="E115" s="1"/>
      <c r="F115" s="1"/>
    </row>
    <row r="116" spans="1:6" x14ac:dyDescent="0.75">
      <c r="A116" s="1"/>
      <c r="B116" s="1"/>
      <c r="C116" s="1"/>
      <c r="D116" s="1"/>
      <c r="E116" s="1"/>
      <c r="F116" s="1"/>
    </row>
    <row r="117" spans="1:6" x14ac:dyDescent="0.75">
      <c r="A117" s="1"/>
      <c r="B117" s="1"/>
      <c r="C117" s="1"/>
      <c r="D117" s="1"/>
      <c r="E117" s="1"/>
      <c r="F117" s="1"/>
    </row>
    <row r="118" spans="1:6" x14ac:dyDescent="0.75">
      <c r="A118" s="1"/>
      <c r="B118" s="1"/>
      <c r="C118" s="1"/>
      <c r="D118" s="1"/>
      <c r="E118" s="1"/>
      <c r="F118" s="1"/>
    </row>
    <row r="119" spans="1:6" x14ac:dyDescent="0.75">
      <c r="A119" s="1"/>
      <c r="B119" s="1"/>
      <c r="C119" s="1"/>
      <c r="D119" s="1"/>
      <c r="E119" s="1"/>
      <c r="F119" s="1"/>
    </row>
    <row r="120" spans="1:6" x14ac:dyDescent="0.75">
      <c r="A120" s="1"/>
      <c r="B120" s="1"/>
      <c r="C120" s="1"/>
      <c r="D120" s="1"/>
      <c r="E120" s="1"/>
      <c r="F120" s="1"/>
    </row>
    <row r="121" spans="1:6" x14ac:dyDescent="0.75">
      <c r="A121" s="1"/>
      <c r="B121" s="1"/>
      <c r="C121" s="1"/>
      <c r="D121" s="1"/>
      <c r="E121" s="1"/>
      <c r="F121" s="1"/>
    </row>
    <row r="122" spans="1:6" x14ac:dyDescent="0.75">
      <c r="A122" s="1"/>
      <c r="B122" s="1"/>
      <c r="C122" s="1"/>
      <c r="D122" s="1"/>
      <c r="E122" s="1"/>
      <c r="F122" s="1"/>
    </row>
    <row r="123" spans="1:6" x14ac:dyDescent="0.75">
      <c r="A123" s="1"/>
      <c r="B123" s="1"/>
      <c r="C123" s="1"/>
      <c r="D123" s="1"/>
      <c r="E123" s="1"/>
      <c r="F123" s="1"/>
    </row>
    <row r="124" spans="1:6" x14ac:dyDescent="0.75">
      <c r="A124" s="1"/>
      <c r="B124" s="1"/>
      <c r="C124" s="1"/>
      <c r="D124" s="1"/>
      <c r="E124" s="1"/>
      <c r="F124" s="1"/>
    </row>
    <row r="125" spans="1:6" x14ac:dyDescent="0.75">
      <c r="A125" s="1"/>
      <c r="B125" s="1"/>
      <c r="C125" s="1"/>
      <c r="D125" s="1"/>
      <c r="E125" s="1"/>
      <c r="F125" s="1"/>
    </row>
    <row r="126" spans="1:6" x14ac:dyDescent="0.75">
      <c r="A126" s="1"/>
      <c r="B126" s="1"/>
      <c r="C126" s="1"/>
      <c r="D126" s="1"/>
      <c r="E126" s="1"/>
      <c r="F126" s="1"/>
    </row>
    <row r="127" spans="1:6" x14ac:dyDescent="0.75">
      <c r="A127" s="1"/>
      <c r="B127" s="1"/>
      <c r="C127" s="1"/>
      <c r="D127" s="1"/>
      <c r="E127" s="1"/>
      <c r="F127" s="1"/>
    </row>
    <row r="128" spans="1:6" x14ac:dyDescent="0.75">
      <c r="A128" s="1"/>
      <c r="B128" s="1"/>
      <c r="C128" s="1"/>
      <c r="D128" s="1"/>
      <c r="E128" s="1"/>
      <c r="F128" s="1"/>
    </row>
    <row r="129" spans="1:6" x14ac:dyDescent="0.75">
      <c r="A129" s="1"/>
      <c r="B129" s="1"/>
      <c r="C129" s="1"/>
      <c r="D129" s="1"/>
      <c r="E129" s="1"/>
      <c r="F129" s="1"/>
    </row>
    <row r="130" spans="1:6" x14ac:dyDescent="0.75">
      <c r="A130" s="1"/>
      <c r="B130" s="1"/>
      <c r="C130" s="1"/>
      <c r="D130" s="1"/>
      <c r="E130" s="1"/>
      <c r="F130" s="1"/>
    </row>
    <row r="131" spans="1:6" x14ac:dyDescent="0.75">
      <c r="A131" s="1"/>
      <c r="B131" s="1"/>
      <c r="C131" s="1"/>
      <c r="D131" s="1"/>
      <c r="E131" s="1"/>
      <c r="F131" s="1"/>
    </row>
    <row r="132" spans="1:6" x14ac:dyDescent="0.75">
      <c r="A132" s="1"/>
      <c r="B132" s="1"/>
      <c r="C132" s="1"/>
      <c r="D132" s="1"/>
      <c r="E132" s="1"/>
      <c r="F132" s="1"/>
    </row>
    <row r="133" spans="1:6" x14ac:dyDescent="0.75">
      <c r="A133" s="1"/>
      <c r="B133" s="1"/>
      <c r="C133" s="1"/>
      <c r="D133" s="1"/>
      <c r="E133" s="1"/>
      <c r="F133" s="1"/>
    </row>
    <row r="134" spans="1:6" x14ac:dyDescent="0.75">
      <c r="A134" s="1"/>
      <c r="B134" s="1"/>
      <c r="C134" s="1"/>
      <c r="D134" s="1"/>
      <c r="E134" s="1"/>
      <c r="F134" s="1"/>
    </row>
    <row r="135" spans="1:6" x14ac:dyDescent="0.75">
      <c r="A135" s="1"/>
      <c r="B135" s="1"/>
      <c r="C135" s="1"/>
      <c r="D135" s="1"/>
      <c r="E135" s="1"/>
      <c r="F135" s="1"/>
    </row>
    <row r="136" spans="1:6" x14ac:dyDescent="0.75">
      <c r="A136" s="1"/>
      <c r="B136" s="1"/>
      <c r="C136" s="1"/>
      <c r="D136" s="1"/>
      <c r="E136" s="1"/>
      <c r="F136" s="1"/>
    </row>
    <row r="137" spans="1:6" x14ac:dyDescent="0.75">
      <c r="A137" s="1"/>
      <c r="B137" s="1"/>
      <c r="C137" s="1"/>
      <c r="D137" s="1"/>
      <c r="E137" s="1"/>
      <c r="F137" s="1"/>
    </row>
    <row r="138" spans="1:6" x14ac:dyDescent="0.75">
      <c r="A138" s="1"/>
      <c r="B138" s="1"/>
      <c r="C138" s="1"/>
      <c r="D138" s="1"/>
      <c r="E138" s="1"/>
      <c r="F138" s="1"/>
    </row>
    <row r="139" spans="1:6" x14ac:dyDescent="0.75">
      <c r="A139" s="1"/>
      <c r="B139" s="1"/>
      <c r="C139" s="1"/>
      <c r="D139" s="1"/>
      <c r="E139" s="1"/>
      <c r="F139" s="1"/>
    </row>
    <row r="140" spans="1:6" x14ac:dyDescent="0.75">
      <c r="A140" s="1"/>
      <c r="B140" s="1"/>
      <c r="C140" s="1"/>
      <c r="D140" s="1"/>
      <c r="E140" s="1"/>
      <c r="F140" s="1"/>
    </row>
    <row r="141" spans="1:6" x14ac:dyDescent="0.75">
      <c r="A141" s="1"/>
      <c r="B141" s="1"/>
      <c r="C141" s="1"/>
      <c r="D141" s="1"/>
      <c r="E141" s="1"/>
      <c r="F141" s="1"/>
    </row>
    <row r="142" spans="1:6" x14ac:dyDescent="0.75">
      <c r="A142" s="1"/>
      <c r="B142" s="1"/>
      <c r="C142" s="1"/>
      <c r="D142" s="1"/>
      <c r="E142" s="1"/>
      <c r="F142" s="1"/>
    </row>
    <row r="143" spans="1:6" x14ac:dyDescent="0.75">
      <c r="A143" s="1"/>
      <c r="B143" s="1"/>
      <c r="C143" s="1"/>
      <c r="D143" s="1"/>
      <c r="E143" s="1"/>
      <c r="F143" s="1"/>
    </row>
    <row r="144" spans="1:6" x14ac:dyDescent="0.75">
      <c r="A144" s="1"/>
      <c r="B144" s="1"/>
      <c r="C144" s="1"/>
      <c r="D144" s="1"/>
      <c r="E144" s="1"/>
      <c r="F144" s="1"/>
    </row>
    <row r="145" spans="1:6" x14ac:dyDescent="0.75">
      <c r="A145" s="1"/>
      <c r="B145" s="1"/>
      <c r="C145" s="1"/>
      <c r="D145" s="1"/>
      <c r="E145" s="1"/>
      <c r="F145" s="1"/>
    </row>
    <row r="146" spans="1:6" x14ac:dyDescent="0.75">
      <c r="A146" s="1"/>
      <c r="B146" s="1"/>
      <c r="C146" s="1"/>
      <c r="D146" s="1"/>
      <c r="E146" s="1"/>
      <c r="F146" s="1"/>
    </row>
    <row r="147" spans="1:6" x14ac:dyDescent="0.75">
      <c r="A147" s="1"/>
      <c r="B147" s="1"/>
      <c r="C147" s="1"/>
      <c r="D147" s="1"/>
      <c r="E147" s="1"/>
      <c r="F147" s="1"/>
    </row>
    <row r="148" spans="1:6" x14ac:dyDescent="0.75">
      <c r="A148" s="1"/>
      <c r="B148" s="1"/>
      <c r="C148" s="1"/>
      <c r="D148" s="1"/>
      <c r="E148" s="1"/>
      <c r="F148" s="1"/>
    </row>
    <row r="149" spans="1:6" x14ac:dyDescent="0.75">
      <c r="A149" s="1"/>
      <c r="B149" s="1"/>
      <c r="C149" s="1"/>
      <c r="D149" s="1"/>
      <c r="E149" s="1"/>
      <c r="F149" s="1"/>
    </row>
    <row r="150" spans="1:6" x14ac:dyDescent="0.75">
      <c r="A150" s="1"/>
      <c r="B150" s="1"/>
      <c r="C150" s="1"/>
      <c r="D150" s="1"/>
      <c r="E150" s="1"/>
      <c r="F150" s="1"/>
    </row>
    <row r="151" spans="1:6" x14ac:dyDescent="0.75">
      <c r="A151" s="1"/>
      <c r="B151" s="1"/>
      <c r="C151" s="1"/>
      <c r="D151" s="1"/>
      <c r="E151" s="1"/>
      <c r="F151" s="1"/>
    </row>
    <row r="152" spans="1:6" x14ac:dyDescent="0.75">
      <c r="A152" s="1"/>
      <c r="B152" s="1"/>
      <c r="C152" s="1"/>
      <c r="D152" s="1"/>
      <c r="E152" s="1"/>
      <c r="F152" s="1"/>
    </row>
    <row r="153" spans="1:6" x14ac:dyDescent="0.75">
      <c r="A153" s="1"/>
      <c r="B153" s="1"/>
      <c r="C153" s="1"/>
      <c r="D153" s="1"/>
      <c r="E153" s="1"/>
      <c r="F153" s="1"/>
    </row>
    <row r="154" spans="1:6" x14ac:dyDescent="0.75">
      <c r="A154" s="1"/>
      <c r="B154" s="1"/>
      <c r="C154" s="1"/>
      <c r="D154" s="1"/>
      <c r="E154" s="1"/>
      <c r="F154" s="1"/>
    </row>
    <row r="155" spans="1:6" x14ac:dyDescent="0.75">
      <c r="A155" s="1"/>
      <c r="B155" s="1"/>
      <c r="C155" s="1"/>
      <c r="D155" s="1"/>
      <c r="E155" s="1"/>
      <c r="F155" s="1"/>
    </row>
    <row r="156" spans="1:6" x14ac:dyDescent="0.75">
      <c r="A156" s="1"/>
      <c r="B156" s="1"/>
      <c r="C156" s="1"/>
      <c r="D156" s="1"/>
      <c r="E156" s="1"/>
      <c r="F156" s="1"/>
    </row>
    <row r="157" spans="1:6" x14ac:dyDescent="0.75">
      <c r="A157" s="1"/>
      <c r="B157" s="1"/>
      <c r="C157" s="1"/>
      <c r="D157" s="1"/>
      <c r="E157" s="1"/>
      <c r="F157" s="1"/>
    </row>
    <row r="158" spans="1:6" x14ac:dyDescent="0.75">
      <c r="A158" s="1"/>
      <c r="B158" s="1"/>
      <c r="C158" s="1"/>
      <c r="D158" s="1"/>
      <c r="E158" s="1"/>
      <c r="F158" s="1"/>
    </row>
    <row r="159" spans="1:6" x14ac:dyDescent="0.75">
      <c r="A159" s="1"/>
      <c r="B159" s="1"/>
      <c r="C159" s="1"/>
      <c r="D159" s="1"/>
      <c r="E159" s="1"/>
      <c r="F159" s="1"/>
    </row>
    <row r="160" spans="1:6" x14ac:dyDescent="0.75">
      <c r="A160" s="1"/>
      <c r="B160" s="1"/>
      <c r="C160" s="1"/>
      <c r="D160" s="1"/>
      <c r="E160" s="1"/>
      <c r="F160" s="1"/>
    </row>
    <row r="161" spans="1:6" x14ac:dyDescent="0.75">
      <c r="A161" s="1"/>
      <c r="B161" s="1"/>
      <c r="C161" s="1"/>
      <c r="D161" s="1"/>
      <c r="E161" s="1"/>
      <c r="F161" s="1"/>
    </row>
    <row r="162" spans="1:6" x14ac:dyDescent="0.75">
      <c r="A162" s="1"/>
      <c r="B162" s="1"/>
      <c r="C162" s="1"/>
      <c r="D162" s="1"/>
      <c r="E162" s="1"/>
      <c r="F162" s="1"/>
    </row>
    <row r="163" spans="1:6" x14ac:dyDescent="0.75">
      <c r="A163" s="1"/>
      <c r="B163" s="1"/>
      <c r="C163" s="1"/>
      <c r="D163" s="1"/>
      <c r="E163" s="1"/>
      <c r="F163" s="1"/>
    </row>
    <row r="164" spans="1:6" x14ac:dyDescent="0.75">
      <c r="A164" s="1"/>
      <c r="B164" s="1"/>
      <c r="C164" s="1"/>
      <c r="D164" s="1"/>
      <c r="E164" s="1"/>
      <c r="F164" s="1"/>
    </row>
    <row r="165" spans="1:6" x14ac:dyDescent="0.75">
      <c r="A165" s="1"/>
      <c r="B165" s="1"/>
      <c r="C165" s="1"/>
      <c r="D165" s="1"/>
      <c r="E165" s="1"/>
      <c r="F165" s="1"/>
    </row>
    <row r="166" spans="1:6" x14ac:dyDescent="0.75">
      <c r="A166" s="1"/>
      <c r="B166" s="1"/>
      <c r="C166" s="1"/>
      <c r="D166" s="1"/>
      <c r="E166" s="1"/>
      <c r="F166" s="1"/>
    </row>
    <row r="167" spans="1:6" x14ac:dyDescent="0.75">
      <c r="A167" s="1"/>
      <c r="B167" s="1"/>
      <c r="C167" s="1"/>
      <c r="D167" s="1"/>
      <c r="E167" s="1"/>
      <c r="F167" s="1"/>
    </row>
    <row r="168" spans="1:6" x14ac:dyDescent="0.75">
      <c r="A168" s="1"/>
      <c r="B168" s="1"/>
      <c r="C168" s="1"/>
      <c r="D168" s="1"/>
      <c r="E168" s="1"/>
      <c r="F168" s="1"/>
    </row>
    <row r="169" spans="1:6" x14ac:dyDescent="0.75">
      <c r="A169" s="1"/>
      <c r="B169" s="1"/>
      <c r="C169" s="1"/>
      <c r="D169" s="1"/>
      <c r="E169" s="1"/>
      <c r="F169" s="1"/>
    </row>
    <row r="170" spans="1:6" x14ac:dyDescent="0.75">
      <c r="A170" s="1"/>
      <c r="B170" s="1"/>
      <c r="C170" s="1"/>
      <c r="D170" s="1"/>
      <c r="E170" s="1"/>
      <c r="F170" s="1"/>
    </row>
    <row r="171" spans="1:6" x14ac:dyDescent="0.75">
      <c r="A171" s="1"/>
      <c r="B171" s="1"/>
      <c r="C171" s="1"/>
      <c r="D171" s="1"/>
      <c r="E171" s="1"/>
      <c r="F171" s="1"/>
    </row>
    <row r="172" spans="1:6" x14ac:dyDescent="0.75">
      <c r="A172" s="1"/>
      <c r="B172" s="1"/>
      <c r="C172" s="1"/>
      <c r="D172" s="1"/>
      <c r="E172" s="1"/>
      <c r="F172" s="1"/>
    </row>
    <row r="173" spans="1:6" x14ac:dyDescent="0.75">
      <c r="A173" s="1"/>
      <c r="B173" s="1"/>
      <c r="C173" s="1"/>
      <c r="D173" s="1"/>
      <c r="E173" s="1"/>
      <c r="F173" s="1"/>
    </row>
    <row r="174" spans="1:6" x14ac:dyDescent="0.75">
      <c r="A174" s="1"/>
      <c r="B174" s="1"/>
      <c r="C174" s="1"/>
      <c r="D174" s="1"/>
      <c r="E174" s="1"/>
      <c r="F174" s="1"/>
    </row>
    <row r="175" spans="1:6" x14ac:dyDescent="0.75">
      <c r="A175" s="1"/>
      <c r="B175" s="1"/>
      <c r="C175" s="1"/>
      <c r="D175" s="1"/>
      <c r="E175" s="1"/>
      <c r="F175" s="1"/>
    </row>
    <row r="176" spans="1:6" x14ac:dyDescent="0.75">
      <c r="A176" s="1"/>
      <c r="B176" s="1"/>
      <c r="C176" s="1"/>
      <c r="D176" s="1"/>
      <c r="E176" s="1"/>
      <c r="F176" s="1"/>
    </row>
    <row r="177" spans="1:6" x14ac:dyDescent="0.75">
      <c r="A177" s="1"/>
      <c r="B177" s="1"/>
      <c r="C177" s="1"/>
      <c r="D177" s="1"/>
      <c r="E177" s="1"/>
      <c r="F177" s="1"/>
    </row>
    <row r="178" spans="1:6" x14ac:dyDescent="0.75">
      <c r="A178" s="1"/>
      <c r="B178" s="1"/>
      <c r="C178" s="1"/>
      <c r="D178" s="1"/>
      <c r="E178" s="1"/>
      <c r="F178" s="1"/>
    </row>
    <row r="179" spans="1:6" x14ac:dyDescent="0.75">
      <c r="A179" s="1"/>
      <c r="B179" s="1"/>
      <c r="C179" s="1"/>
      <c r="D179" s="1"/>
      <c r="E179" s="1"/>
      <c r="F179" s="1"/>
    </row>
    <row r="180" spans="1:6" x14ac:dyDescent="0.75">
      <c r="A180" s="1"/>
      <c r="B180" s="1"/>
      <c r="C180" s="1"/>
      <c r="D180" s="1"/>
      <c r="E180" s="1"/>
      <c r="F180" s="1"/>
    </row>
    <row r="181" spans="1:6" x14ac:dyDescent="0.75">
      <c r="A181" s="1"/>
      <c r="B181" s="1"/>
      <c r="C181" s="1"/>
      <c r="D181" s="1"/>
      <c r="E181" s="1"/>
      <c r="F181" s="1"/>
    </row>
    <row r="182" spans="1:6" x14ac:dyDescent="0.75">
      <c r="A182" s="1"/>
      <c r="B182" s="1"/>
      <c r="C182" s="1"/>
      <c r="D182" s="1"/>
      <c r="E182" s="1"/>
      <c r="F182" s="1"/>
    </row>
    <row r="183" spans="1:6" x14ac:dyDescent="0.75">
      <c r="A183" s="1"/>
      <c r="B183" s="1"/>
      <c r="C183" s="1"/>
      <c r="D183" s="1"/>
      <c r="E183" s="1"/>
      <c r="F183" s="1"/>
    </row>
    <row r="184" spans="1:6" x14ac:dyDescent="0.75">
      <c r="A184" s="1"/>
      <c r="B184" s="1"/>
      <c r="C184" s="1"/>
      <c r="D184" s="1"/>
      <c r="E184" s="1"/>
      <c r="F184" s="1"/>
    </row>
    <row r="185" spans="1:6" x14ac:dyDescent="0.75">
      <c r="A185" s="1"/>
      <c r="B185" s="1"/>
      <c r="C185" s="1"/>
      <c r="D185" s="1"/>
      <c r="E185" s="1"/>
      <c r="F185" s="1"/>
    </row>
    <row r="186" spans="1:6" x14ac:dyDescent="0.75">
      <c r="A186" s="1"/>
      <c r="B186" s="1"/>
      <c r="C186" s="1"/>
      <c r="D186" s="1"/>
      <c r="E186" s="1"/>
      <c r="F186" s="1"/>
    </row>
    <row r="187" spans="1:6" x14ac:dyDescent="0.75">
      <c r="A187" s="1"/>
      <c r="B187" s="1"/>
      <c r="C187" s="1"/>
      <c r="D187" s="1"/>
      <c r="E187" s="1"/>
      <c r="F187" s="1"/>
    </row>
    <row r="188" spans="1:6" x14ac:dyDescent="0.75">
      <c r="A188" s="1"/>
      <c r="B188" s="1"/>
      <c r="C188" s="1"/>
      <c r="D188" s="1"/>
      <c r="E188" s="1"/>
      <c r="F188" s="1"/>
    </row>
    <row r="189" spans="1:6" x14ac:dyDescent="0.75">
      <c r="A189" s="1"/>
      <c r="B189" s="1"/>
      <c r="C189" s="1"/>
      <c r="D189" s="1"/>
      <c r="E189" s="1"/>
      <c r="F189" s="1"/>
    </row>
    <row r="190" spans="1:6" x14ac:dyDescent="0.75">
      <c r="A190" s="1"/>
      <c r="B190" s="1"/>
      <c r="C190" s="1"/>
      <c r="D190" s="1"/>
      <c r="E190" s="1"/>
      <c r="F190" s="1"/>
    </row>
    <row r="191" spans="1:6" x14ac:dyDescent="0.75">
      <c r="A191" s="1"/>
      <c r="B191" s="1"/>
      <c r="C191" s="1"/>
      <c r="D191" s="1"/>
      <c r="E191" s="1"/>
      <c r="F191" s="1"/>
    </row>
    <row r="192" spans="1:6" x14ac:dyDescent="0.75">
      <c r="A192" s="1"/>
      <c r="B192" s="1"/>
      <c r="C192" s="1"/>
      <c r="D192" s="1"/>
      <c r="E192" s="1"/>
      <c r="F192" s="1"/>
    </row>
    <row r="193" spans="1:6" x14ac:dyDescent="0.75">
      <c r="A193" s="1"/>
      <c r="B193" s="1"/>
      <c r="C193" s="1"/>
      <c r="D193" s="1"/>
      <c r="E193" s="1"/>
      <c r="F193" s="1"/>
    </row>
    <row r="194" spans="1:6" x14ac:dyDescent="0.75">
      <c r="A194" s="1"/>
      <c r="B194" s="1"/>
      <c r="C194" s="1"/>
      <c r="D194" s="1"/>
      <c r="E194" s="1"/>
      <c r="F194" s="1"/>
    </row>
    <row r="195" spans="1:6" x14ac:dyDescent="0.75">
      <c r="A195" s="1"/>
      <c r="B195" s="1"/>
      <c r="C195" s="1"/>
      <c r="D195" s="1"/>
      <c r="E195" s="1"/>
      <c r="F195" s="1"/>
    </row>
    <row r="196" spans="1:6" x14ac:dyDescent="0.75">
      <c r="A196" s="1"/>
      <c r="B196" s="1"/>
      <c r="C196" s="1"/>
      <c r="D196" s="1"/>
      <c r="E196" s="1"/>
      <c r="F196" s="1"/>
    </row>
    <row r="197" spans="1:6" x14ac:dyDescent="0.75">
      <c r="A197" s="1"/>
      <c r="B197" s="1"/>
      <c r="C197" s="1"/>
      <c r="D197" s="1"/>
      <c r="E197" s="1"/>
      <c r="F197" s="1"/>
    </row>
    <row r="198" spans="1:6" x14ac:dyDescent="0.75">
      <c r="A198" s="1"/>
      <c r="B198" s="1"/>
      <c r="C198" s="1"/>
      <c r="D198" s="1"/>
      <c r="E198" s="1"/>
      <c r="F198" s="1"/>
    </row>
    <row r="199" spans="1:6" x14ac:dyDescent="0.75">
      <c r="A199" s="1"/>
      <c r="B199" s="1"/>
      <c r="C199" s="1"/>
      <c r="D199" s="1"/>
      <c r="E199" s="1"/>
      <c r="F199" s="1"/>
    </row>
    <row r="200" spans="1:6" x14ac:dyDescent="0.75">
      <c r="A200" s="1"/>
      <c r="B200" s="1"/>
      <c r="C200" s="1"/>
      <c r="D200" s="1"/>
      <c r="E200" s="1"/>
      <c r="F200" s="1"/>
    </row>
    <row r="201" spans="1:6" x14ac:dyDescent="0.75">
      <c r="A201" s="1"/>
      <c r="B201" s="1"/>
      <c r="C201" s="1"/>
      <c r="D201" s="1"/>
      <c r="E201" s="1"/>
      <c r="F201" s="1"/>
    </row>
    <row r="202" spans="1:6" x14ac:dyDescent="0.75">
      <c r="A202" s="1"/>
      <c r="B202" s="1"/>
      <c r="C202" s="1"/>
      <c r="D202" s="1"/>
      <c r="E202" s="1"/>
      <c r="F202" s="1"/>
    </row>
    <row r="203" spans="1:6" x14ac:dyDescent="0.75">
      <c r="A203" s="1"/>
      <c r="B203" s="1"/>
      <c r="C203" s="1"/>
      <c r="D203" s="1"/>
      <c r="E203" s="1"/>
      <c r="F203" s="1"/>
    </row>
    <row r="204" spans="1:6" x14ac:dyDescent="0.75">
      <c r="A204" s="1"/>
      <c r="B204" s="1"/>
      <c r="C204" s="1"/>
      <c r="D204" s="1"/>
      <c r="E204" s="1"/>
      <c r="F204" s="1"/>
    </row>
    <row r="205" spans="1:6" x14ac:dyDescent="0.75">
      <c r="A205" s="1"/>
      <c r="B205" s="1"/>
      <c r="C205" s="1"/>
      <c r="D205" s="1"/>
      <c r="E205" s="1"/>
      <c r="F205" s="1"/>
    </row>
    <row r="206" spans="1:6" x14ac:dyDescent="0.75">
      <c r="A206" s="1"/>
      <c r="B206" s="1"/>
      <c r="C206" s="1"/>
      <c r="D206" s="1"/>
      <c r="E206" s="1"/>
      <c r="F206" s="1"/>
    </row>
    <row r="207" spans="1:6" x14ac:dyDescent="0.75">
      <c r="A207" s="1"/>
      <c r="B207" s="1"/>
      <c r="C207" s="1"/>
      <c r="D207" s="1"/>
      <c r="E207" s="1"/>
      <c r="F207" s="1"/>
    </row>
    <row r="208" spans="1:6" x14ac:dyDescent="0.75">
      <c r="A208" s="1"/>
      <c r="B208" s="1"/>
      <c r="C208" s="1"/>
      <c r="D208" s="1"/>
      <c r="E208" s="1"/>
      <c r="F208" s="1"/>
    </row>
    <row r="209" spans="1:6" x14ac:dyDescent="0.75">
      <c r="A209" s="1"/>
      <c r="B209" s="1"/>
      <c r="C209" s="1"/>
      <c r="D209" s="1"/>
      <c r="E209" s="1"/>
      <c r="F209" s="1"/>
    </row>
    <row r="210" spans="1:6" x14ac:dyDescent="0.75">
      <c r="A210" s="1"/>
      <c r="B210" s="1"/>
      <c r="C210" s="1"/>
      <c r="D210" s="1"/>
      <c r="E210" s="1"/>
      <c r="F210" s="1"/>
    </row>
    <row r="211" spans="1:6" x14ac:dyDescent="0.75">
      <c r="A211" s="1"/>
      <c r="B211" s="1"/>
      <c r="C211" s="1"/>
      <c r="D211" s="1"/>
      <c r="E211" s="1"/>
      <c r="F211" s="1"/>
    </row>
    <row r="212" spans="1:6" x14ac:dyDescent="0.75">
      <c r="A212" s="1"/>
      <c r="B212" s="1"/>
      <c r="C212" s="1"/>
      <c r="D212" s="1"/>
      <c r="E212" s="1"/>
      <c r="F212" s="1"/>
    </row>
    <row r="213" spans="1:6" x14ac:dyDescent="0.75">
      <c r="A213" s="1"/>
      <c r="B213" s="1"/>
      <c r="C213" s="1"/>
      <c r="D213" s="1"/>
      <c r="E213" s="1"/>
      <c r="F213" s="1"/>
    </row>
    <row r="214" spans="1:6" x14ac:dyDescent="0.75">
      <c r="A214" s="1"/>
      <c r="B214" s="1"/>
      <c r="C214" s="1"/>
      <c r="D214" s="1"/>
      <c r="E214" s="1"/>
      <c r="F214" s="1"/>
    </row>
    <row r="215" spans="1:6" x14ac:dyDescent="0.75">
      <c r="A215" s="1"/>
      <c r="B215" s="1"/>
      <c r="C215" s="1"/>
      <c r="D215" s="1"/>
      <c r="E215" s="1"/>
      <c r="F215" s="1"/>
    </row>
    <row r="216" spans="1:6" x14ac:dyDescent="0.75">
      <c r="A216" s="1"/>
      <c r="B216" s="1"/>
      <c r="C216" s="1"/>
      <c r="D216" s="1"/>
      <c r="E216" s="1"/>
      <c r="F216" s="1"/>
    </row>
    <row r="217" spans="1:6" x14ac:dyDescent="0.75">
      <c r="A217" s="1"/>
      <c r="B217" s="1"/>
      <c r="C217" s="1"/>
      <c r="D217" s="1"/>
      <c r="E217" s="1"/>
      <c r="F217" s="1"/>
    </row>
    <row r="218" spans="1:6" x14ac:dyDescent="0.75">
      <c r="A218" s="1"/>
      <c r="B218" s="1"/>
      <c r="C218" s="1"/>
      <c r="D218" s="1"/>
      <c r="E218" s="1"/>
      <c r="F218" s="1"/>
    </row>
    <row r="219" spans="1:6" x14ac:dyDescent="0.75">
      <c r="A219" s="1"/>
      <c r="B219" s="1"/>
      <c r="C219" s="1"/>
      <c r="D219" s="1"/>
      <c r="E219" s="1"/>
      <c r="F219" s="1"/>
    </row>
    <row r="220" spans="1:6" x14ac:dyDescent="0.75">
      <c r="A220" s="1"/>
      <c r="B220" s="1"/>
      <c r="C220" s="1"/>
      <c r="D220" s="1"/>
      <c r="E220" s="1"/>
      <c r="F220" s="1"/>
    </row>
    <row r="221" spans="1:6" x14ac:dyDescent="0.75">
      <c r="A221" s="1"/>
      <c r="B221" s="1"/>
      <c r="C221" s="1"/>
      <c r="D221" s="1"/>
      <c r="E221" s="1"/>
      <c r="F221" s="1"/>
    </row>
    <row r="222" spans="1:6" x14ac:dyDescent="0.75">
      <c r="A222" s="1"/>
      <c r="B222" s="1"/>
      <c r="C222" s="1"/>
      <c r="D222" s="1"/>
      <c r="E222" s="1"/>
      <c r="F222" s="1"/>
    </row>
    <row r="223" spans="1:6" x14ac:dyDescent="0.75">
      <c r="A223" s="1"/>
      <c r="B223" s="1"/>
      <c r="C223" s="1"/>
      <c r="D223" s="1"/>
      <c r="E223" s="1"/>
      <c r="F223" s="1"/>
    </row>
    <row r="224" spans="1:6" x14ac:dyDescent="0.75">
      <c r="A224" s="1"/>
      <c r="B224" s="1"/>
      <c r="C224" s="1"/>
      <c r="D224" s="1"/>
      <c r="E224" s="1"/>
      <c r="F224" s="1"/>
    </row>
    <row r="225" spans="1:6" x14ac:dyDescent="0.75">
      <c r="A225" s="1"/>
      <c r="B225" s="1"/>
      <c r="C225" s="1"/>
      <c r="D225" s="1"/>
      <c r="E225" s="1"/>
      <c r="F225" s="1"/>
    </row>
    <row r="226" spans="1:6" x14ac:dyDescent="0.75">
      <c r="A226" s="1"/>
      <c r="B226" s="1"/>
      <c r="C226" s="1"/>
      <c r="D226" s="1"/>
      <c r="E226" s="1"/>
      <c r="F226" s="1"/>
    </row>
    <row r="227" spans="1:6" x14ac:dyDescent="0.75">
      <c r="A227" s="1"/>
      <c r="B227" s="1"/>
      <c r="C227" s="1"/>
      <c r="D227" s="1"/>
      <c r="E227" s="1"/>
      <c r="F227" s="1"/>
    </row>
    <row r="228" spans="1:6" x14ac:dyDescent="0.75">
      <c r="A228" s="1"/>
      <c r="B228" s="1"/>
      <c r="C228" s="1"/>
      <c r="D228" s="1"/>
      <c r="E228" s="1"/>
      <c r="F228" s="1"/>
    </row>
    <row r="229" spans="1:6" x14ac:dyDescent="0.75">
      <c r="A229" s="1"/>
      <c r="B229" s="1"/>
      <c r="C229" s="1"/>
      <c r="D229" s="1"/>
      <c r="E229" s="1"/>
      <c r="F229" s="1"/>
    </row>
    <row r="230" spans="1:6" x14ac:dyDescent="0.75">
      <c r="A230" s="1"/>
      <c r="B230" s="1"/>
      <c r="C230" s="1"/>
      <c r="D230" s="1"/>
      <c r="E230" s="1"/>
      <c r="F230" s="1"/>
    </row>
    <row r="231" spans="1:6" x14ac:dyDescent="0.75">
      <c r="A231" s="1"/>
      <c r="B231" s="1"/>
      <c r="C231" s="1"/>
      <c r="D231" s="1"/>
      <c r="E231" s="1"/>
      <c r="F231" s="1"/>
    </row>
    <row r="232" spans="1:6" x14ac:dyDescent="0.75">
      <c r="A232" s="1"/>
      <c r="B232" s="1"/>
      <c r="C232" s="1"/>
      <c r="D232" s="1"/>
      <c r="E232" s="1"/>
      <c r="F232" s="1"/>
    </row>
    <row r="233" spans="1:6" x14ac:dyDescent="0.75">
      <c r="A233" s="1"/>
      <c r="B233" s="1"/>
      <c r="C233" s="1"/>
      <c r="D233" s="1"/>
      <c r="E233" s="1"/>
      <c r="F233" s="1"/>
    </row>
    <row r="234" spans="1:6" x14ac:dyDescent="0.75">
      <c r="A234" s="1"/>
      <c r="B234" s="1"/>
      <c r="C234" s="1"/>
      <c r="D234" s="1"/>
      <c r="E234" s="1"/>
      <c r="F234" s="1"/>
    </row>
    <row r="235" spans="1:6" x14ac:dyDescent="0.75">
      <c r="A235" s="1"/>
      <c r="B235" s="1"/>
      <c r="C235" s="1"/>
      <c r="D235" s="1"/>
      <c r="E235" s="1"/>
      <c r="F235" s="1"/>
    </row>
    <row r="236" spans="1:6" x14ac:dyDescent="0.75">
      <c r="A236" s="1"/>
      <c r="B236" s="1"/>
      <c r="C236" s="1"/>
      <c r="D236" s="1"/>
      <c r="E236" s="1"/>
      <c r="F236" s="1"/>
    </row>
    <row r="237" spans="1:6" x14ac:dyDescent="0.75">
      <c r="A237" s="1"/>
      <c r="B237" s="1"/>
      <c r="C237" s="1"/>
      <c r="D237" s="1"/>
      <c r="E237" s="1"/>
      <c r="F237" s="1"/>
    </row>
    <row r="238" spans="1:6" x14ac:dyDescent="0.75">
      <c r="A238" s="1"/>
      <c r="B238" s="1"/>
      <c r="C238" s="1"/>
      <c r="D238" s="1"/>
      <c r="E238" s="1"/>
      <c r="F238" s="1"/>
    </row>
    <row r="239" spans="1:6" x14ac:dyDescent="0.75">
      <c r="A239" s="1"/>
      <c r="B239" s="1"/>
      <c r="C239" s="1"/>
      <c r="D239" s="1"/>
      <c r="E239" s="1"/>
      <c r="F239" s="1"/>
    </row>
    <row r="240" spans="1:6" x14ac:dyDescent="0.75">
      <c r="A240" s="1"/>
      <c r="B240" s="1"/>
      <c r="C240" s="1"/>
      <c r="D240" s="1"/>
      <c r="E240" s="1"/>
      <c r="F240" s="1"/>
    </row>
    <row r="241" spans="1:6" x14ac:dyDescent="0.75">
      <c r="A241" s="1"/>
      <c r="B241" s="1"/>
      <c r="C241" s="1"/>
      <c r="D241" s="1"/>
      <c r="E241" s="1"/>
      <c r="F241" s="1"/>
    </row>
    <row r="242" spans="1:6" x14ac:dyDescent="0.75">
      <c r="A242" s="1"/>
      <c r="B242" s="1"/>
      <c r="C242" s="1"/>
      <c r="D242" s="1"/>
      <c r="E242" s="1"/>
      <c r="F242" s="1"/>
    </row>
    <row r="243" spans="1:6" x14ac:dyDescent="0.75">
      <c r="A243" s="1"/>
      <c r="B243" s="1"/>
      <c r="C243" s="1"/>
      <c r="D243" s="1"/>
      <c r="E243" s="1"/>
      <c r="F243" s="1"/>
    </row>
    <row r="244" spans="1:6" x14ac:dyDescent="0.75">
      <c r="A244" s="1"/>
      <c r="B244" s="1"/>
      <c r="C244" s="1"/>
      <c r="D244" s="1"/>
      <c r="E244" s="1"/>
      <c r="F244" s="1"/>
    </row>
    <row r="245" spans="1:6" x14ac:dyDescent="0.75">
      <c r="A245" s="1"/>
      <c r="B245" s="1"/>
      <c r="C245" s="1"/>
      <c r="D245" s="1"/>
      <c r="E245" s="1"/>
      <c r="F245" s="1"/>
    </row>
    <row r="246" spans="1:6" x14ac:dyDescent="0.75">
      <c r="A246" s="1"/>
      <c r="B246" s="1"/>
      <c r="C246" s="1"/>
      <c r="D246" s="1"/>
      <c r="E246" s="1"/>
      <c r="F246" s="1"/>
    </row>
    <row r="247" spans="1:6" x14ac:dyDescent="0.75">
      <c r="A247" s="1"/>
      <c r="B247" s="1"/>
      <c r="C247" s="1"/>
      <c r="D247" s="1"/>
      <c r="E247" s="1"/>
      <c r="F247" s="1"/>
    </row>
    <row r="248" spans="1:6" x14ac:dyDescent="0.75">
      <c r="A248" s="1"/>
      <c r="B248" s="1"/>
      <c r="C248" s="1"/>
      <c r="D248" s="1"/>
      <c r="E248" s="1"/>
      <c r="F248" s="1"/>
    </row>
    <row r="249" spans="1:6" x14ac:dyDescent="0.75">
      <c r="A249" s="1"/>
      <c r="B249" s="1"/>
      <c r="C249" s="1"/>
      <c r="D249" s="1"/>
      <c r="E249" s="1"/>
      <c r="F249" s="1"/>
    </row>
    <row r="250" spans="1:6" x14ac:dyDescent="0.75">
      <c r="A250" s="1"/>
      <c r="B250" s="1"/>
      <c r="C250" s="1"/>
      <c r="D250" s="1"/>
      <c r="E250" s="1"/>
      <c r="F250" s="1"/>
    </row>
    <row r="251" spans="1:6" x14ac:dyDescent="0.75">
      <c r="A251" s="1"/>
      <c r="B251" s="1"/>
      <c r="C251" s="1"/>
      <c r="D251" s="1"/>
      <c r="E251" s="1"/>
      <c r="F251" s="1"/>
    </row>
    <row r="252" spans="1:6" x14ac:dyDescent="0.75">
      <c r="A252" s="1"/>
      <c r="B252" s="1"/>
      <c r="C252" s="1"/>
      <c r="D252" s="1"/>
      <c r="E252" s="1"/>
      <c r="F252" s="1"/>
    </row>
    <row r="253" spans="1:6" x14ac:dyDescent="0.75">
      <c r="A253" s="1"/>
      <c r="B253" s="1"/>
      <c r="C253" s="1"/>
      <c r="D253" s="1"/>
      <c r="E253" s="1"/>
      <c r="F253" s="1"/>
    </row>
    <row r="254" spans="1:6" x14ac:dyDescent="0.75">
      <c r="A254" s="1"/>
      <c r="B254" s="1"/>
      <c r="C254" s="1"/>
      <c r="D254" s="1"/>
      <c r="E254" s="1"/>
      <c r="F254" s="1"/>
    </row>
    <row r="255" spans="1:6" x14ac:dyDescent="0.75">
      <c r="A255" s="1"/>
      <c r="B255" s="1"/>
      <c r="C255" s="1"/>
      <c r="D255" s="1"/>
      <c r="E255" s="1"/>
      <c r="F255" s="1"/>
    </row>
    <row r="256" spans="1:6" x14ac:dyDescent="0.75">
      <c r="A256" s="1"/>
      <c r="B256" s="1"/>
      <c r="C256" s="1"/>
      <c r="D256" s="1"/>
      <c r="E256" s="1"/>
      <c r="F256" s="1"/>
    </row>
    <row r="257" spans="1:6" x14ac:dyDescent="0.75">
      <c r="A257" s="1"/>
      <c r="B257" s="1"/>
      <c r="C257" s="1"/>
      <c r="D257" s="1"/>
      <c r="E257" s="1"/>
      <c r="F257" s="1"/>
    </row>
    <row r="258" spans="1:6" x14ac:dyDescent="0.75">
      <c r="A258" s="1"/>
      <c r="B258" s="1"/>
      <c r="C258" s="1"/>
      <c r="D258" s="1"/>
      <c r="E258" s="1"/>
      <c r="F258" s="1"/>
    </row>
    <row r="259" spans="1:6" x14ac:dyDescent="0.75">
      <c r="A259" s="1"/>
      <c r="B259" s="1"/>
      <c r="C259" s="1"/>
      <c r="D259" s="1"/>
      <c r="E259" s="1"/>
      <c r="F259" s="1"/>
    </row>
    <row r="260" spans="1:6" x14ac:dyDescent="0.75">
      <c r="A260" s="1"/>
      <c r="B260" s="1"/>
      <c r="C260" s="1"/>
      <c r="D260" s="1"/>
      <c r="E260" s="1"/>
      <c r="F260" s="1"/>
    </row>
    <row r="261" spans="1:6" x14ac:dyDescent="0.75">
      <c r="A261" s="1"/>
      <c r="B261" s="1"/>
      <c r="C261" s="1"/>
      <c r="D261" s="1"/>
      <c r="E261" s="1"/>
      <c r="F261" s="1"/>
    </row>
    <row r="262" spans="1:6" x14ac:dyDescent="0.75">
      <c r="A262" s="1"/>
      <c r="B262" s="1"/>
      <c r="C262" s="1"/>
      <c r="D262" s="1"/>
      <c r="E262" s="1"/>
      <c r="F262" s="1"/>
    </row>
    <row r="263" spans="1:6" x14ac:dyDescent="0.75">
      <c r="A263" s="1"/>
      <c r="B263" s="1"/>
      <c r="C263" s="1"/>
      <c r="D263" s="1"/>
      <c r="E263" s="1"/>
      <c r="F263" s="1"/>
    </row>
    <row r="264" spans="1:6" x14ac:dyDescent="0.75">
      <c r="A264" s="1"/>
      <c r="B264" s="1"/>
      <c r="C264" s="1"/>
      <c r="D264" s="1"/>
      <c r="E264" s="1"/>
      <c r="F264" s="1"/>
    </row>
    <row r="265" spans="1:6" x14ac:dyDescent="0.75">
      <c r="A265" s="1"/>
      <c r="B265" s="1"/>
      <c r="C265" s="1"/>
      <c r="D265" s="1"/>
      <c r="E265" s="1"/>
      <c r="F265" s="1"/>
    </row>
    <row r="266" spans="1:6" x14ac:dyDescent="0.75">
      <c r="A266" s="1"/>
      <c r="B266" s="1"/>
      <c r="C266" s="1"/>
      <c r="D266" s="1"/>
      <c r="E266" s="1"/>
      <c r="F266" s="1"/>
    </row>
    <row r="267" spans="1:6" x14ac:dyDescent="0.75">
      <c r="A267" s="1"/>
      <c r="B267" s="1"/>
      <c r="C267" s="1"/>
      <c r="D267" s="1"/>
      <c r="E267" s="1"/>
      <c r="F267" s="1"/>
    </row>
    <row r="268" spans="1:6" x14ac:dyDescent="0.75">
      <c r="A268" s="1"/>
      <c r="B268" s="1"/>
      <c r="C268" s="1"/>
      <c r="D268" s="1"/>
      <c r="E268" s="1"/>
      <c r="F268" s="1"/>
    </row>
    <row r="269" spans="1:6" x14ac:dyDescent="0.75">
      <c r="A269" s="1"/>
      <c r="B269" s="1"/>
      <c r="C269" s="1"/>
      <c r="D269" s="1"/>
      <c r="E269" s="1"/>
      <c r="F269" s="1"/>
    </row>
    <row r="270" spans="1:6" x14ac:dyDescent="0.75">
      <c r="A270" s="1"/>
      <c r="B270" s="1"/>
      <c r="C270" s="1"/>
      <c r="D270" s="1"/>
      <c r="E270" s="1"/>
      <c r="F270" s="1"/>
    </row>
    <row r="271" spans="1:6" x14ac:dyDescent="0.75">
      <c r="A271" s="1"/>
      <c r="B271" s="1"/>
      <c r="C271" s="1"/>
      <c r="D271" s="1"/>
      <c r="E271" s="1"/>
      <c r="F271" s="1"/>
    </row>
    <row r="272" spans="1:6" x14ac:dyDescent="0.75">
      <c r="A272" s="1"/>
      <c r="B272" s="1"/>
      <c r="C272" s="1"/>
      <c r="D272" s="1"/>
      <c r="E272" s="1"/>
      <c r="F272" s="1"/>
    </row>
    <row r="273" spans="1:6" x14ac:dyDescent="0.75">
      <c r="A273" s="1"/>
      <c r="B273" s="1"/>
      <c r="C273" s="1"/>
      <c r="D273" s="1"/>
      <c r="E273" s="1"/>
      <c r="F273" s="1"/>
    </row>
    <row r="274" spans="1:6" x14ac:dyDescent="0.75">
      <c r="A274" s="1"/>
      <c r="B274" s="1"/>
      <c r="C274" s="1"/>
      <c r="D274" s="1"/>
      <c r="E274" s="1"/>
      <c r="F274" s="1"/>
    </row>
    <row r="275" spans="1:6" x14ac:dyDescent="0.75">
      <c r="A275" s="1"/>
      <c r="B275" s="1"/>
      <c r="C275" s="1"/>
      <c r="D275" s="1"/>
      <c r="E275" s="1"/>
      <c r="F275" s="1"/>
    </row>
    <row r="276" spans="1:6" x14ac:dyDescent="0.75">
      <c r="A276" s="1"/>
      <c r="B276" s="1"/>
      <c r="C276" s="1"/>
      <c r="D276" s="1"/>
      <c r="E276" s="1"/>
      <c r="F276" s="1"/>
    </row>
    <row r="277" spans="1:6" x14ac:dyDescent="0.75">
      <c r="A277" s="1"/>
      <c r="B277" s="1"/>
      <c r="C277" s="1"/>
      <c r="D277" s="1"/>
      <c r="E277" s="1"/>
      <c r="F277" s="1"/>
    </row>
    <row r="278" spans="1:6" x14ac:dyDescent="0.75">
      <c r="A278" s="1"/>
      <c r="B278" s="1"/>
      <c r="C278" s="1"/>
      <c r="D278" s="1"/>
      <c r="E278" s="1"/>
      <c r="F278" s="1"/>
    </row>
    <row r="279" spans="1:6" x14ac:dyDescent="0.75">
      <c r="A279" s="1"/>
      <c r="B279" s="1"/>
      <c r="C279" s="1"/>
      <c r="D279" s="1"/>
      <c r="E279" s="1"/>
      <c r="F279" s="1"/>
    </row>
    <row r="280" spans="1:6" x14ac:dyDescent="0.75">
      <c r="A280" s="1"/>
      <c r="B280" s="1"/>
      <c r="C280" s="1"/>
      <c r="D280" s="1"/>
      <c r="E280" s="1"/>
      <c r="F280" s="1"/>
    </row>
    <row r="281" spans="1:6" x14ac:dyDescent="0.75">
      <c r="A281" s="1"/>
      <c r="B281" s="1"/>
      <c r="C281" s="1"/>
      <c r="D281" s="1"/>
      <c r="E281" s="1"/>
      <c r="F281" s="1"/>
    </row>
    <row r="282" spans="1:6" x14ac:dyDescent="0.75">
      <c r="A282" s="1"/>
      <c r="B282" s="1"/>
      <c r="C282" s="1"/>
      <c r="D282" s="1"/>
      <c r="E282" s="1"/>
      <c r="F282" s="1"/>
    </row>
    <row r="283" spans="1:6" x14ac:dyDescent="0.75">
      <c r="A283" s="1"/>
      <c r="B283" s="1"/>
      <c r="C283" s="1"/>
      <c r="D283" s="1"/>
      <c r="E283" s="1"/>
      <c r="F283" s="1"/>
    </row>
    <row r="284" spans="1:6" x14ac:dyDescent="0.75">
      <c r="A284" s="1"/>
      <c r="B284" s="1"/>
      <c r="C284" s="1"/>
      <c r="D284" s="1"/>
      <c r="E284" s="1"/>
      <c r="F284" s="1"/>
    </row>
    <row r="285" spans="1:6" x14ac:dyDescent="0.75">
      <c r="A285" s="1"/>
      <c r="B285" s="1"/>
      <c r="C285" s="1"/>
      <c r="D285" s="1"/>
      <c r="E285" s="1"/>
      <c r="F285" s="1"/>
    </row>
    <row r="286" spans="1:6" x14ac:dyDescent="0.75">
      <c r="A286" s="1"/>
      <c r="B286" s="1"/>
      <c r="C286" s="1"/>
      <c r="D286" s="1"/>
      <c r="E286" s="1"/>
      <c r="F286" s="1"/>
    </row>
    <row r="287" spans="1:6" x14ac:dyDescent="0.75">
      <c r="A287" s="1"/>
      <c r="B287" s="1"/>
      <c r="C287" s="1"/>
      <c r="D287" s="1"/>
      <c r="E287" s="1"/>
      <c r="F287" s="1"/>
    </row>
    <row r="288" spans="1:6" x14ac:dyDescent="0.75">
      <c r="A288" s="1"/>
      <c r="B288" s="1"/>
      <c r="C288" s="1"/>
      <c r="D288" s="1"/>
      <c r="E288" s="1"/>
      <c r="F288" s="1"/>
    </row>
    <row r="289" spans="1:6" x14ac:dyDescent="0.75">
      <c r="A289" s="1"/>
      <c r="B289" s="1"/>
      <c r="C289" s="1"/>
      <c r="D289" s="1"/>
      <c r="E289" s="1"/>
      <c r="F289" s="1"/>
    </row>
    <row r="290" spans="1:6" x14ac:dyDescent="0.75">
      <c r="A290" s="1"/>
      <c r="B290" s="1"/>
      <c r="C290" s="1"/>
      <c r="D290" s="1"/>
      <c r="E290" s="1"/>
      <c r="F290" s="1"/>
    </row>
    <row r="291" spans="1:6" x14ac:dyDescent="0.75">
      <c r="A291" s="1"/>
      <c r="B291" s="1"/>
      <c r="C291" s="1"/>
      <c r="D291" s="1"/>
      <c r="E291" s="1"/>
      <c r="F291" s="1"/>
    </row>
    <row r="292" spans="1:6" x14ac:dyDescent="0.75">
      <c r="A292" s="1"/>
      <c r="B292" s="1"/>
      <c r="C292" s="1"/>
      <c r="D292" s="1"/>
      <c r="E292" s="1"/>
      <c r="F292" s="1"/>
    </row>
    <row r="293" spans="1:6" x14ac:dyDescent="0.75">
      <c r="A293" s="1"/>
      <c r="B293" s="1"/>
      <c r="C293" s="1"/>
      <c r="D293" s="1"/>
      <c r="E293" s="1"/>
      <c r="F293" s="1"/>
    </row>
    <row r="294" spans="1:6" x14ac:dyDescent="0.75">
      <c r="A294" s="1"/>
      <c r="B294" s="1"/>
      <c r="C294" s="1"/>
      <c r="D294" s="1"/>
      <c r="E294" s="1"/>
      <c r="F294" s="1"/>
    </row>
    <row r="295" spans="1:6" x14ac:dyDescent="0.75">
      <c r="A295" s="1"/>
      <c r="B295" s="1"/>
      <c r="C295" s="1"/>
      <c r="D295" s="1"/>
      <c r="E295" s="1"/>
      <c r="F295" s="1"/>
    </row>
    <row r="296" spans="1:6" x14ac:dyDescent="0.75">
      <c r="A296" s="1"/>
      <c r="B296" s="1"/>
      <c r="C296" s="1"/>
      <c r="D296" s="1"/>
      <c r="E296" s="1"/>
      <c r="F296" s="1"/>
    </row>
    <row r="297" spans="1:6" x14ac:dyDescent="0.75">
      <c r="A297" s="1"/>
      <c r="B297" s="1"/>
      <c r="C297" s="1"/>
      <c r="D297" s="1"/>
      <c r="E297" s="1"/>
      <c r="F297" s="1"/>
    </row>
    <row r="298" spans="1:6" x14ac:dyDescent="0.75">
      <c r="A298" s="1"/>
      <c r="B298" s="1"/>
      <c r="C298" s="1"/>
      <c r="D298" s="1"/>
      <c r="E298" s="1"/>
      <c r="F298" s="1"/>
    </row>
    <row r="299" spans="1:6" x14ac:dyDescent="0.75">
      <c r="A299" s="1"/>
      <c r="B299" s="1"/>
      <c r="C299" s="1"/>
      <c r="D299" s="1"/>
      <c r="E299" s="1"/>
      <c r="F299" s="1"/>
    </row>
    <row r="300" spans="1:6" x14ac:dyDescent="0.75">
      <c r="A300" s="1"/>
      <c r="B300" s="1"/>
      <c r="C300" s="1"/>
      <c r="D300" s="1"/>
      <c r="E300" s="1"/>
      <c r="F300" s="1"/>
    </row>
    <row r="301" spans="1:6" x14ac:dyDescent="0.75">
      <c r="A301" s="1"/>
      <c r="B301" s="1"/>
      <c r="C301" s="1"/>
      <c r="D301" s="1"/>
      <c r="E301" s="1"/>
      <c r="F301" s="1"/>
    </row>
    <row r="302" spans="1:6" x14ac:dyDescent="0.75">
      <c r="A302" s="1"/>
      <c r="B302" s="1"/>
      <c r="C302" s="1"/>
      <c r="D302" s="1"/>
      <c r="E302" s="1"/>
      <c r="F302" s="1"/>
    </row>
    <row r="303" spans="1:6" x14ac:dyDescent="0.75">
      <c r="A303" s="1"/>
      <c r="B303" s="1"/>
      <c r="C303" s="1"/>
      <c r="D303" s="1"/>
      <c r="E303" s="1"/>
      <c r="F303" s="1"/>
    </row>
    <row r="304" spans="1:6" x14ac:dyDescent="0.75">
      <c r="A304" s="1"/>
      <c r="B304" s="1"/>
      <c r="C304" s="1"/>
      <c r="D304" s="1"/>
      <c r="E304" s="1"/>
      <c r="F304" s="1"/>
    </row>
    <row r="305" spans="1:6" x14ac:dyDescent="0.75">
      <c r="A305" s="1"/>
      <c r="B305" s="1"/>
      <c r="C305" s="1"/>
      <c r="D305" s="1"/>
      <c r="E305" s="1"/>
      <c r="F305" s="1"/>
    </row>
    <row r="306" spans="1:6" x14ac:dyDescent="0.75">
      <c r="A306" s="1"/>
      <c r="B306" s="1"/>
      <c r="C306" s="1"/>
      <c r="D306" s="1"/>
      <c r="E306" s="1"/>
      <c r="F306" s="1"/>
    </row>
    <row r="307" spans="1:6" x14ac:dyDescent="0.75">
      <c r="A307" s="1"/>
      <c r="B307" s="1"/>
      <c r="C307" s="1"/>
      <c r="D307" s="1"/>
      <c r="E307" s="1"/>
      <c r="F307" s="1"/>
    </row>
    <row r="308" spans="1:6" x14ac:dyDescent="0.75">
      <c r="A308" s="1"/>
      <c r="B308" s="1"/>
      <c r="C308" s="1"/>
      <c r="D308" s="1"/>
      <c r="E308" s="1"/>
      <c r="F308" s="1"/>
    </row>
    <row r="309" spans="1:6" x14ac:dyDescent="0.75">
      <c r="A309" s="1"/>
      <c r="B309" s="1"/>
      <c r="C309" s="1"/>
      <c r="D309" s="1"/>
      <c r="E309" s="1"/>
      <c r="F309" s="1"/>
    </row>
    <row r="310" spans="1:6" x14ac:dyDescent="0.75">
      <c r="A310" s="1"/>
      <c r="B310" s="1"/>
      <c r="C310" s="1"/>
      <c r="D310" s="1"/>
      <c r="E310" s="1"/>
      <c r="F310" s="1"/>
    </row>
    <row r="311" spans="1:6" x14ac:dyDescent="0.75">
      <c r="A311" s="1"/>
      <c r="B311" s="1"/>
      <c r="C311" s="1"/>
      <c r="D311" s="1"/>
      <c r="E311" s="1"/>
      <c r="F311" s="1"/>
    </row>
    <row r="312" spans="1:6" x14ac:dyDescent="0.75">
      <c r="A312" s="1"/>
      <c r="B312" s="1"/>
      <c r="C312" s="1"/>
      <c r="D312" s="1"/>
      <c r="E312" s="1"/>
      <c r="F312" s="1"/>
    </row>
    <row r="313" spans="1:6" x14ac:dyDescent="0.75">
      <c r="A313" s="1"/>
      <c r="B313" s="1"/>
      <c r="C313" s="1"/>
      <c r="D313" s="1"/>
      <c r="E313" s="1"/>
      <c r="F313" s="1"/>
    </row>
    <row r="314" spans="1:6" x14ac:dyDescent="0.75">
      <c r="A314" s="1"/>
      <c r="B314" s="1"/>
      <c r="C314" s="1"/>
      <c r="D314" s="1"/>
      <c r="E314" s="1"/>
      <c r="F314" s="1"/>
    </row>
    <row r="315" spans="1:6" x14ac:dyDescent="0.75">
      <c r="A315" s="1"/>
      <c r="B315" s="1"/>
      <c r="C315" s="1"/>
      <c r="D315" s="1"/>
      <c r="E315" s="1"/>
      <c r="F315" s="1"/>
    </row>
    <row r="316" spans="1:6" x14ac:dyDescent="0.75">
      <c r="A316" s="1"/>
      <c r="B316" s="1"/>
      <c r="C316" s="1"/>
      <c r="D316" s="1"/>
      <c r="E316" s="1"/>
      <c r="F316" s="1"/>
    </row>
    <row r="317" spans="1:6" x14ac:dyDescent="0.75">
      <c r="A317" s="1"/>
      <c r="B317" s="1"/>
      <c r="C317" s="1"/>
      <c r="D317" s="1"/>
      <c r="E317" s="1"/>
      <c r="F317" s="1"/>
    </row>
    <row r="318" spans="1:6" x14ac:dyDescent="0.75">
      <c r="A318" s="1"/>
      <c r="B318" s="1"/>
      <c r="C318" s="1"/>
      <c r="D318" s="1"/>
      <c r="E318" s="1"/>
      <c r="F318" s="1"/>
    </row>
    <row r="319" spans="1:6" x14ac:dyDescent="0.75">
      <c r="A319" s="1"/>
      <c r="B319" s="1"/>
      <c r="C319" s="1"/>
      <c r="D319" s="1"/>
      <c r="E319" s="1"/>
      <c r="F319" s="1"/>
    </row>
    <row r="320" spans="1:6" x14ac:dyDescent="0.75">
      <c r="A320" s="1"/>
      <c r="B320" s="1"/>
      <c r="C320" s="1"/>
      <c r="D320" s="1"/>
      <c r="E320" s="1"/>
      <c r="F320" s="1"/>
    </row>
    <row r="321" spans="1:6" x14ac:dyDescent="0.75">
      <c r="A321" s="1"/>
      <c r="B321" s="1"/>
      <c r="C321" s="1"/>
      <c r="D321" s="1"/>
      <c r="E321" s="1"/>
      <c r="F321" s="1"/>
    </row>
    <row r="322" spans="1:6" x14ac:dyDescent="0.75">
      <c r="A322" s="1"/>
      <c r="B322" s="1"/>
      <c r="C322" s="1"/>
      <c r="D322" s="1"/>
      <c r="E322" s="1"/>
      <c r="F322" s="1"/>
    </row>
    <row r="323" spans="1:6" x14ac:dyDescent="0.75">
      <c r="A323" s="1"/>
      <c r="B323" s="1"/>
      <c r="C323" s="1"/>
      <c r="D323" s="1"/>
      <c r="E323" s="1"/>
      <c r="F323" s="1"/>
    </row>
    <row r="324" spans="1:6" x14ac:dyDescent="0.75">
      <c r="A324" s="1"/>
      <c r="B324" s="1"/>
      <c r="C324" s="1"/>
      <c r="D324" s="1"/>
      <c r="E324" s="1"/>
      <c r="F324" s="1"/>
    </row>
    <row r="325" spans="1:6" x14ac:dyDescent="0.75">
      <c r="A325" s="1"/>
      <c r="B325" s="1"/>
      <c r="C325" s="1"/>
      <c r="D325" s="1"/>
      <c r="E325" s="1"/>
      <c r="F325" s="1"/>
    </row>
    <row r="326" spans="1:6" x14ac:dyDescent="0.75">
      <c r="A326" s="1"/>
      <c r="B326" s="1"/>
      <c r="C326" s="1"/>
      <c r="D326" s="1"/>
      <c r="E326" s="1"/>
      <c r="F326" s="1"/>
    </row>
    <row r="327" spans="1:6" x14ac:dyDescent="0.75">
      <c r="A327" s="1"/>
      <c r="B327" s="1"/>
      <c r="C327" s="1"/>
      <c r="D327" s="1"/>
      <c r="E327" s="1"/>
      <c r="F327" s="1"/>
    </row>
    <row r="328" spans="1:6" x14ac:dyDescent="0.75">
      <c r="A328" s="1"/>
      <c r="B328" s="1"/>
      <c r="C328" s="1"/>
      <c r="D328" s="1"/>
      <c r="E328" s="1"/>
      <c r="F328" s="1"/>
    </row>
    <row r="329" spans="1:6" x14ac:dyDescent="0.75">
      <c r="A329" s="1"/>
      <c r="B329" s="1"/>
      <c r="C329" s="1"/>
      <c r="D329" s="1"/>
      <c r="E329" s="1"/>
      <c r="F329" s="1"/>
    </row>
    <row r="330" spans="1:6" x14ac:dyDescent="0.75">
      <c r="A330" s="1"/>
      <c r="B330" s="1"/>
      <c r="C330" s="1"/>
      <c r="D330" s="1"/>
      <c r="E330" s="1"/>
      <c r="F330" s="1"/>
    </row>
    <row r="331" spans="1:6" x14ac:dyDescent="0.75">
      <c r="A331" s="1"/>
      <c r="B331" s="1"/>
      <c r="C331" s="1"/>
      <c r="D331" s="1"/>
      <c r="E331" s="1"/>
      <c r="F331" s="1"/>
    </row>
    <row r="332" spans="1:6" x14ac:dyDescent="0.75">
      <c r="A332" s="1"/>
      <c r="B332" s="1"/>
      <c r="C332" s="1"/>
      <c r="D332" s="1"/>
      <c r="E332" s="1"/>
      <c r="F332" s="1"/>
    </row>
    <row r="333" spans="1:6" x14ac:dyDescent="0.75">
      <c r="A333" s="1"/>
      <c r="B333" s="1"/>
      <c r="C333" s="1"/>
      <c r="D333" s="1"/>
      <c r="E333" s="1"/>
      <c r="F333" s="1"/>
    </row>
    <row r="334" spans="1:6" x14ac:dyDescent="0.75">
      <c r="A334" s="1"/>
      <c r="B334" s="1"/>
      <c r="C334" s="1"/>
      <c r="D334" s="1"/>
      <c r="E334" s="1"/>
      <c r="F334" s="1"/>
    </row>
    <row r="335" spans="1:6" x14ac:dyDescent="0.75">
      <c r="A335" s="1"/>
      <c r="B335" s="1"/>
      <c r="C335" s="1"/>
      <c r="D335" s="1"/>
      <c r="E335" s="1"/>
      <c r="F335" s="1"/>
    </row>
    <row r="336" spans="1:6" x14ac:dyDescent="0.75">
      <c r="A336" s="1"/>
      <c r="B336" s="1"/>
      <c r="C336" s="1"/>
      <c r="D336" s="1"/>
      <c r="E336" s="1"/>
      <c r="F336" s="1"/>
    </row>
    <row r="337" spans="1:6" x14ac:dyDescent="0.75">
      <c r="A337" s="1"/>
      <c r="B337" s="1"/>
      <c r="C337" s="1"/>
      <c r="D337" s="1"/>
      <c r="E337" s="1"/>
      <c r="F337" s="1"/>
    </row>
    <row r="338" spans="1:6" x14ac:dyDescent="0.75">
      <c r="A338" s="1"/>
      <c r="B338" s="1"/>
      <c r="C338" s="1"/>
      <c r="D338" s="1"/>
      <c r="E338" s="1"/>
      <c r="F338" s="1"/>
    </row>
    <row r="339" spans="1:6" x14ac:dyDescent="0.75">
      <c r="A339" s="1"/>
      <c r="B339" s="1"/>
      <c r="C339" s="1"/>
      <c r="D339" s="1"/>
      <c r="E339" s="1"/>
      <c r="F339" s="1"/>
    </row>
    <row r="340" spans="1:6" x14ac:dyDescent="0.75">
      <c r="A340" s="1"/>
      <c r="B340" s="1"/>
      <c r="C340" s="1"/>
      <c r="D340" s="1"/>
      <c r="E340" s="1"/>
      <c r="F340" s="1"/>
    </row>
    <row r="341" spans="1:6" x14ac:dyDescent="0.75">
      <c r="A341" s="1"/>
      <c r="B341" s="1"/>
      <c r="C341" s="1"/>
      <c r="D341" s="1"/>
      <c r="E341" s="1"/>
      <c r="F341" s="1"/>
    </row>
    <row r="342" spans="1:6" x14ac:dyDescent="0.75">
      <c r="A342" s="1"/>
      <c r="B342" s="1"/>
      <c r="C342" s="1"/>
      <c r="D342" s="1"/>
      <c r="E342" s="1"/>
      <c r="F342" s="1"/>
    </row>
    <row r="343" spans="1:6" x14ac:dyDescent="0.75">
      <c r="A343" s="1"/>
      <c r="B343" s="1"/>
      <c r="C343" s="1"/>
      <c r="D343" s="1"/>
      <c r="E343" s="1"/>
      <c r="F343" s="1"/>
    </row>
    <row r="344" spans="1:6" x14ac:dyDescent="0.75">
      <c r="A344" s="1"/>
      <c r="B344" s="1"/>
      <c r="C344" s="1"/>
      <c r="D344" s="1"/>
      <c r="E344" s="1"/>
      <c r="F344" s="1"/>
    </row>
    <row r="345" spans="1:6" x14ac:dyDescent="0.75">
      <c r="A345" s="1"/>
      <c r="B345" s="1"/>
      <c r="C345" s="1"/>
      <c r="D345" s="1"/>
      <c r="E345" s="1"/>
      <c r="F345" s="1"/>
    </row>
    <row r="346" spans="1:6" x14ac:dyDescent="0.75">
      <c r="A346" s="1"/>
      <c r="B346" s="1"/>
      <c r="C346" s="1"/>
      <c r="D346" s="1"/>
      <c r="E346" s="1"/>
      <c r="F346" s="1"/>
    </row>
    <row r="347" spans="1:6" x14ac:dyDescent="0.75">
      <c r="A347" s="1"/>
      <c r="B347" s="1"/>
      <c r="C347" s="1"/>
      <c r="D347" s="1"/>
      <c r="E347" s="1"/>
      <c r="F347" s="1"/>
    </row>
    <row r="348" spans="1:6" x14ac:dyDescent="0.75">
      <c r="A348" s="1"/>
      <c r="B348" s="1"/>
      <c r="C348" s="1"/>
      <c r="D348" s="1"/>
      <c r="E348" s="1"/>
      <c r="F348" s="1"/>
    </row>
    <row r="349" spans="1:6" x14ac:dyDescent="0.75">
      <c r="A349" s="1"/>
      <c r="B349" s="1"/>
      <c r="C349" s="1"/>
      <c r="D349" s="1"/>
      <c r="E349" s="1"/>
      <c r="F349" s="1"/>
    </row>
    <row r="350" spans="1:6" x14ac:dyDescent="0.75">
      <c r="A350" s="1"/>
      <c r="B350" s="1"/>
      <c r="C350" s="1"/>
      <c r="D350" s="1"/>
      <c r="E350" s="1"/>
      <c r="F350" s="1"/>
    </row>
    <row r="351" spans="1:6" x14ac:dyDescent="0.75">
      <c r="A351" s="1"/>
      <c r="B351" s="1"/>
      <c r="C351" s="1"/>
      <c r="D351" s="1"/>
      <c r="E351" s="1"/>
      <c r="F351" s="1"/>
    </row>
    <row r="352" spans="1:6" x14ac:dyDescent="0.75">
      <c r="A352" s="1"/>
      <c r="B352" s="1"/>
      <c r="C352" s="1"/>
      <c r="D352" s="1"/>
      <c r="E352" s="1"/>
      <c r="F352" s="1"/>
    </row>
    <row r="353" spans="1:6" x14ac:dyDescent="0.75">
      <c r="A353" s="1"/>
      <c r="B353" s="1"/>
      <c r="C353" s="1"/>
      <c r="D353" s="1"/>
      <c r="E353" s="1"/>
      <c r="F353" s="1"/>
    </row>
    <row r="354" spans="1:6" x14ac:dyDescent="0.75">
      <c r="A354" s="1"/>
      <c r="B354" s="1"/>
      <c r="C354" s="1"/>
      <c r="D354" s="1"/>
      <c r="E354" s="1"/>
      <c r="F354" s="1"/>
    </row>
    <row r="355" spans="1:6" x14ac:dyDescent="0.75">
      <c r="A355" s="1"/>
      <c r="B355" s="1"/>
      <c r="C355" s="1"/>
      <c r="D355" s="1"/>
      <c r="E355" s="1"/>
      <c r="F355" s="1"/>
    </row>
    <row r="356" spans="1:6" x14ac:dyDescent="0.75">
      <c r="A356" s="1"/>
      <c r="B356" s="1"/>
      <c r="C356" s="1"/>
      <c r="D356" s="1"/>
      <c r="E356" s="1"/>
      <c r="F356" s="1"/>
    </row>
    <row r="357" spans="1:6" x14ac:dyDescent="0.75">
      <c r="A357" s="1"/>
      <c r="B357" s="1"/>
      <c r="C357" s="1"/>
      <c r="D357" s="1"/>
      <c r="E357" s="1"/>
      <c r="F357" s="1"/>
    </row>
    <row r="358" spans="1:6" x14ac:dyDescent="0.75">
      <c r="A358" s="1"/>
      <c r="B358" s="1"/>
      <c r="C358" s="1"/>
      <c r="D358" s="1"/>
      <c r="E358" s="1"/>
      <c r="F358" s="1"/>
    </row>
    <row r="359" spans="1:6" x14ac:dyDescent="0.75">
      <c r="A359" s="1"/>
      <c r="B359" s="1"/>
      <c r="C359" s="1"/>
      <c r="D359" s="1"/>
      <c r="E359" s="1"/>
      <c r="F359" s="1"/>
    </row>
    <row r="360" spans="1:6" x14ac:dyDescent="0.75">
      <c r="A360" s="1"/>
      <c r="B360" s="1"/>
      <c r="C360" s="1"/>
      <c r="D360" s="1"/>
      <c r="E360" s="1"/>
      <c r="F360" s="1"/>
    </row>
    <row r="361" spans="1:6" x14ac:dyDescent="0.75">
      <c r="A361" s="1"/>
      <c r="B361" s="1"/>
      <c r="C361" s="1"/>
      <c r="D361" s="1"/>
      <c r="E361" s="1"/>
      <c r="F361" s="1"/>
    </row>
    <row r="362" spans="1:6" x14ac:dyDescent="0.75">
      <c r="A362" s="1"/>
      <c r="B362" s="1"/>
      <c r="C362" s="1"/>
      <c r="D362" s="1"/>
      <c r="E362" s="1"/>
      <c r="F362" s="1"/>
    </row>
    <row r="363" spans="1:6" x14ac:dyDescent="0.75">
      <c r="A363" s="1"/>
      <c r="B363" s="1"/>
      <c r="C363" s="1"/>
      <c r="D363" s="1"/>
      <c r="E363" s="1"/>
      <c r="F363" s="1"/>
    </row>
    <row r="364" spans="1:6" x14ac:dyDescent="0.75">
      <c r="A364" s="1"/>
      <c r="B364" s="1"/>
      <c r="C364" s="1"/>
      <c r="D364" s="1"/>
      <c r="E364" s="1"/>
      <c r="F364" s="1"/>
    </row>
    <row r="365" spans="1:6" x14ac:dyDescent="0.75">
      <c r="A365" s="1"/>
      <c r="B365" s="1"/>
      <c r="C365" s="1"/>
      <c r="D365" s="1"/>
      <c r="E365" s="1"/>
      <c r="F365" s="1"/>
    </row>
    <row r="366" spans="1:6" x14ac:dyDescent="0.75">
      <c r="A366" s="1"/>
      <c r="B366" s="1"/>
      <c r="C366" s="1"/>
      <c r="D366" s="1"/>
      <c r="E366" s="1"/>
      <c r="F366" s="1"/>
    </row>
    <row r="367" spans="1:6" x14ac:dyDescent="0.75">
      <c r="A367" s="1"/>
      <c r="B367" s="1"/>
      <c r="C367" s="1"/>
      <c r="D367" s="1"/>
      <c r="E367" s="1"/>
      <c r="F367" s="1"/>
    </row>
    <row r="368" spans="1:6" x14ac:dyDescent="0.75">
      <c r="A368" s="1"/>
      <c r="B368" s="1"/>
      <c r="C368" s="1"/>
      <c r="D368" s="1"/>
      <c r="E368" s="1"/>
      <c r="F368" s="1"/>
    </row>
    <row r="369" spans="1:6" x14ac:dyDescent="0.75">
      <c r="A369" s="1"/>
      <c r="B369" s="1"/>
      <c r="C369" s="1"/>
      <c r="D369" s="1"/>
      <c r="E369" s="1"/>
      <c r="F369" s="1"/>
    </row>
    <row r="370" spans="1:6" x14ac:dyDescent="0.75">
      <c r="A370" s="1"/>
      <c r="B370" s="1"/>
      <c r="C370" s="1"/>
      <c r="D370" s="1"/>
      <c r="E370" s="1"/>
      <c r="F370" s="1"/>
    </row>
    <row r="371" spans="1:6" x14ac:dyDescent="0.75">
      <c r="A371" s="1"/>
      <c r="B371" s="1"/>
      <c r="C371" s="1"/>
      <c r="D371" s="1"/>
      <c r="E371" s="1"/>
      <c r="F371" s="1"/>
    </row>
    <row r="372" spans="1:6" x14ac:dyDescent="0.75">
      <c r="A372" s="1"/>
      <c r="B372" s="1"/>
      <c r="C372" s="1"/>
      <c r="D372" s="1"/>
      <c r="E372" s="1"/>
      <c r="F372" s="1"/>
    </row>
    <row r="373" spans="1:6" x14ac:dyDescent="0.75">
      <c r="A373" s="1"/>
      <c r="B373" s="1"/>
      <c r="C373" s="1"/>
      <c r="D373" s="1"/>
      <c r="E373" s="1"/>
      <c r="F373" s="1"/>
    </row>
    <row r="374" spans="1:6" x14ac:dyDescent="0.75">
      <c r="A374" s="1"/>
      <c r="B374" s="1"/>
      <c r="C374" s="1"/>
      <c r="D374" s="1"/>
      <c r="E374" s="1"/>
      <c r="F374" s="1"/>
    </row>
    <row r="375" spans="1:6" x14ac:dyDescent="0.75">
      <c r="A375" s="1"/>
      <c r="B375" s="1"/>
      <c r="C375" s="1"/>
      <c r="D375" s="1"/>
      <c r="E375" s="1"/>
      <c r="F375" s="1"/>
    </row>
    <row r="376" spans="1:6" x14ac:dyDescent="0.75">
      <c r="A376" s="1"/>
      <c r="B376" s="1"/>
      <c r="C376" s="1"/>
      <c r="D376" s="1"/>
      <c r="E376" s="1"/>
      <c r="F376" s="1"/>
    </row>
    <row r="377" spans="1:6" x14ac:dyDescent="0.75">
      <c r="A377" s="1"/>
      <c r="B377" s="1"/>
      <c r="C377" s="1"/>
      <c r="D377" s="1"/>
      <c r="E377" s="1"/>
      <c r="F377" s="1"/>
    </row>
    <row r="378" spans="1:6" x14ac:dyDescent="0.75">
      <c r="A378" s="1"/>
      <c r="B378" s="1"/>
      <c r="C378" s="1"/>
      <c r="D378" s="1"/>
      <c r="E378" s="1"/>
      <c r="F378" s="1"/>
    </row>
    <row r="379" spans="1:6" x14ac:dyDescent="0.75">
      <c r="A379" s="1"/>
      <c r="B379" s="1"/>
      <c r="C379" s="1"/>
      <c r="D379" s="1"/>
      <c r="E379" s="1"/>
      <c r="F379" s="1"/>
    </row>
    <row r="380" spans="1:6" x14ac:dyDescent="0.75">
      <c r="A380" s="1"/>
      <c r="B380" s="1"/>
      <c r="C380" s="1"/>
      <c r="D380" s="1"/>
      <c r="E380" s="1"/>
      <c r="F380" s="1"/>
    </row>
    <row r="381" spans="1:6" x14ac:dyDescent="0.75">
      <c r="A381" s="1"/>
      <c r="B381" s="1"/>
      <c r="C381" s="1"/>
      <c r="D381" s="1"/>
      <c r="E381" s="1"/>
      <c r="F381" s="1"/>
    </row>
    <row r="382" spans="1:6" x14ac:dyDescent="0.75">
      <c r="A382" s="1"/>
      <c r="B382" s="1"/>
      <c r="C382" s="1"/>
      <c r="D382" s="1"/>
      <c r="E382" s="1"/>
      <c r="F382" s="1"/>
    </row>
    <row r="383" spans="1:6" x14ac:dyDescent="0.75">
      <c r="A383" s="1"/>
      <c r="B383" s="1"/>
      <c r="C383" s="1"/>
      <c r="D383" s="1"/>
      <c r="E383" s="1"/>
      <c r="F383" s="1"/>
    </row>
    <row r="384" spans="1:6" x14ac:dyDescent="0.75">
      <c r="A384" s="1"/>
      <c r="B384" s="1"/>
      <c r="C384" s="1"/>
      <c r="D384" s="1"/>
      <c r="E384" s="1"/>
      <c r="F384" s="1"/>
    </row>
    <row r="385" spans="1:6" x14ac:dyDescent="0.75">
      <c r="A385" s="1"/>
      <c r="B385" s="1"/>
      <c r="C385" s="1"/>
      <c r="D385" s="1"/>
      <c r="E385" s="1"/>
      <c r="F385" s="1"/>
    </row>
    <row r="386" spans="1:6" x14ac:dyDescent="0.75">
      <c r="A386" s="1"/>
      <c r="B386" s="1"/>
      <c r="C386" s="1"/>
      <c r="D386" s="1"/>
      <c r="E386" s="1"/>
      <c r="F386" s="1"/>
    </row>
    <row r="387" spans="1:6" x14ac:dyDescent="0.75">
      <c r="A387" s="1"/>
      <c r="B387" s="1"/>
      <c r="C387" s="1"/>
      <c r="D387" s="1"/>
      <c r="E387" s="1"/>
      <c r="F387" s="1"/>
    </row>
    <row r="388" spans="1:6" x14ac:dyDescent="0.75">
      <c r="A388" s="1"/>
      <c r="B388" s="1"/>
      <c r="C388" s="1"/>
      <c r="D388" s="1"/>
      <c r="E388" s="1"/>
      <c r="F388" s="1"/>
    </row>
    <row r="389" spans="1:6" x14ac:dyDescent="0.75">
      <c r="A389" s="1"/>
      <c r="B389" s="1"/>
      <c r="C389" s="1"/>
      <c r="D389" s="1"/>
      <c r="E389" s="1"/>
      <c r="F389" s="1"/>
    </row>
    <row r="390" spans="1:6" x14ac:dyDescent="0.75">
      <c r="A390" s="1"/>
      <c r="B390" s="1"/>
      <c r="C390" s="1"/>
      <c r="D390" s="1"/>
      <c r="E390" s="1"/>
      <c r="F390" s="1"/>
    </row>
    <row r="391" spans="1:6" x14ac:dyDescent="0.75">
      <c r="A391" s="1"/>
      <c r="B391" s="1"/>
      <c r="C391" s="1"/>
      <c r="D391" s="1"/>
      <c r="E391" s="1"/>
      <c r="F391" s="1"/>
    </row>
    <row r="392" spans="1:6" x14ac:dyDescent="0.75">
      <c r="A392" s="1"/>
      <c r="B392" s="1"/>
      <c r="C392" s="1"/>
      <c r="D392" s="1"/>
      <c r="E392" s="1"/>
      <c r="F392" s="1"/>
    </row>
    <row r="393" spans="1:6" x14ac:dyDescent="0.75">
      <c r="A393" s="1"/>
      <c r="B393" s="1"/>
      <c r="C393" s="1"/>
      <c r="D393" s="1"/>
      <c r="E393" s="1"/>
      <c r="F393" s="1"/>
    </row>
    <row r="394" spans="1:6" x14ac:dyDescent="0.75">
      <c r="A394" s="1"/>
      <c r="B394" s="1"/>
      <c r="C394" s="1"/>
      <c r="D394" s="1"/>
      <c r="E394" s="1"/>
      <c r="F394" s="1"/>
    </row>
    <row r="395" spans="1:6" x14ac:dyDescent="0.75">
      <c r="A395" s="1"/>
      <c r="B395" s="1"/>
      <c r="C395" s="1"/>
      <c r="D395" s="1"/>
      <c r="E395" s="1"/>
      <c r="F395" s="1"/>
    </row>
    <row r="396" spans="1:6" x14ac:dyDescent="0.75">
      <c r="A396" s="1"/>
      <c r="B396" s="1"/>
      <c r="C396" s="1"/>
      <c r="D396" s="1"/>
      <c r="E396" s="1"/>
      <c r="F396" s="1"/>
    </row>
    <row r="397" spans="1:6" x14ac:dyDescent="0.75">
      <c r="A397" s="1"/>
      <c r="B397" s="1"/>
      <c r="C397" s="1"/>
      <c r="D397" s="1"/>
      <c r="E397" s="1"/>
      <c r="F397" s="1"/>
    </row>
    <row r="398" spans="1:6" x14ac:dyDescent="0.75">
      <c r="A398" s="1"/>
      <c r="B398" s="1"/>
      <c r="C398" s="1"/>
      <c r="D398" s="1"/>
      <c r="E398" s="1"/>
      <c r="F398" s="1"/>
    </row>
    <row r="399" spans="1:6" x14ac:dyDescent="0.75">
      <c r="A399" s="1"/>
      <c r="B399" s="1"/>
      <c r="C399" s="1"/>
      <c r="D399" s="1"/>
      <c r="E399" s="1"/>
      <c r="F399" s="1"/>
    </row>
    <row r="400" spans="1:6" x14ac:dyDescent="0.75">
      <c r="A400" s="1"/>
      <c r="B400" s="1"/>
      <c r="C400" s="1"/>
      <c r="D400" s="1"/>
      <c r="E400" s="1"/>
      <c r="F400" s="1"/>
    </row>
    <row r="401" spans="1:6" x14ac:dyDescent="0.75">
      <c r="A401" s="1"/>
      <c r="B401" s="1"/>
      <c r="C401" s="1"/>
      <c r="D401" s="1"/>
      <c r="E401" s="1"/>
      <c r="F401" s="1"/>
    </row>
    <row r="402" spans="1:6" x14ac:dyDescent="0.75">
      <c r="A402" s="1"/>
      <c r="B402" s="1"/>
      <c r="C402" s="1"/>
      <c r="D402" s="1"/>
      <c r="E402" s="1"/>
      <c r="F402" s="1"/>
    </row>
    <row r="403" spans="1:6" x14ac:dyDescent="0.75">
      <c r="A403" s="1"/>
      <c r="B403" s="1"/>
      <c r="C403" s="1"/>
      <c r="D403" s="1"/>
      <c r="E403" s="1"/>
      <c r="F403" s="1"/>
    </row>
    <row r="404" spans="1:6" x14ac:dyDescent="0.75">
      <c r="A404" s="1"/>
      <c r="B404" s="1"/>
      <c r="C404" s="1"/>
      <c r="D404" s="1"/>
      <c r="E404" s="1"/>
      <c r="F404" s="1"/>
    </row>
    <row r="405" spans="1:6" x14ac:dyDescent="0.75">
      <c r="A405" s="1"/>
      <c r="B405" s="1"/>
      <c r="C405" s="1"/>
      <c r="D405" s="1"/>
      <c r="E405" s="1"/>
      <c r="F405" s="1"/>
    </row>
    <row r="406" spans="1:6" x14ac:dyDescent="0.75">
      <c r="A406" s="1"/>
      <c r="B406" s="1"/>
      <c r="C406" s="1"/>
      <c r="D406" s="1"/>
      <c r="E406" s="1"/>
      <c r="F406" s="1"/>
    </row>
    <row r="407" spans="1:6" x14ac:dyDescent="0.75">
      <c r="A407" s="1"/>
      <c r="B407" s="1"/>
      <c r="C407" s="1"/>
      <c r="D407" s="1"/>
      <c r="E407" s="1"/>
      <c r="F407" s="1"/>
    </row>
    <row r="408" spans="1:6" x14ac:dyDescent="0.75">
      <c r="A408" s="1"/>
      <c r="B408" s="1"/>
      <c r="C408" s="1"/>
      <c r="D408" s="1"/>
      <c r="E408" s="1"/>
      <c r="F408" s="1"/>
    </row>
    <row r="409" spans="1:6" x14ac:dyDescent="0.75">
      <c r="A409" s="1"/>
      <c r="B409" s="1"/>
      <c r="C409" s="1"/>
      <c r="D409" s="1"/>
      <c r="E409" s="1"/>
      <c r="F409" s="1"/>
    </row>
    <row r="410" spans="1:6" x14ac:dyDescent="0.75">
      <c r="A410" s="1"/>
      <c r="B410" s="1"/>
      <c r="C410" s="1"/>
      <c r="D410" s="1"/>
      <c r="E410" s="1"/>
      <c r="F410" s="1"/>
    </row>
    <row r="411" spans="1:6" x14ac:dyDescent="0.75">
      <c r="A411" s="1"/>
      <c r="B411" s="1"/>
      <c r="C411" s="1"/>
      <c r="D411" s="1"/>
      <c r="E411" s="1"/>
      <c r="F411" s="1"/>
    </row>
    <row r="412" spans="1:6" x14ac:dyDescent="0.75">
      <c r="A412" s="1"/>
      <c r="B412" s="1"/>
      <c r="C412" s="1"/>
      <c r="D412" s="1"/>
      <c r="E412" s="1"/>
      <c r="F412" s="1"/>
    </row>
    <row r="413" spans="1:6" x14ac:dyDescent="0.75">
      <c r="A413" s="1"/>
      <c r="B413" s="1"/>
      <c r="C413" s="1"/>
      <c r="D413" s="1"/>
      <c r="E413" s="1"/>
      <c r="F413" s="1"/>
    </row>
    <row r="414" spans="1:6" x14ac:dyDescent="0.75">
      <c r="A414" s="1"/>
      <c r="B414" s="1"/>
      <c r="C414" s="1"/>
      <c r="D414" s="1"/>
      <c r="E414" s="1"/>
      <c r="F414" s="1"/>
    </row>
    <row r="415" spans="1:6" x14ac:dyDescent="0.75">
      <c r="A415" s="1"/>
      <c r="B415" s="1"/>
      <c r="C415" s="1"/>
      <c r="D415" s="1"/>
      <c r="E415" s="1"/>
      <c r="F415" s="1"/>
    </row>
    <row r="416" spans="1:6" x14ac:dyDescent="0.75">
      <c r="A416" s="1"/>
      <c r="B416" s="1"/>
      <c r="C416" s="1"/>
      <c r="D416" s="1"/>
      <c r="E416" s="1"/>
      <c r="F416" s="1"/>
    </row>
    <row r="417" spans="1:6" x14ac:dyDescent="0.75">
      <c r="A417" s="1"/>
      <c r="B417" s="1"/>
      <c r="C417" s="1"/>
      <c r="D417" s="1"/>
      <c r="E417" s="1"/>
      <c r="F417" s="1"/>
    </row>
    <row r="418" spans="1:6" x14ac:dyDescent="0.75">
      <c r="A418" s="1"/>
      <c r="B418" s="1"/>
      <c r="C418" s="1"/>
      <c r="D418" s="1"/>
      <c r="E418" s="1"/>
      <c r="F418" s="1"/>
    </row>
    <row r="419" spans="1:6" x14ac:dyDescent="0.75">
      <c r="A419" s="1"/>
      <c r="B419" s="1"/>
      <c r="C419" s="1"/>
      <c r="D419" s="1"/>
      <c r="E419" s="1"/>
      <c r="F419" s="1"/>
    </row>
    <row r="420" spans="1:6" x14ac:dyDescent="0.75">
      <c r="A420" s="1"/>
      <c r="B420" s="1"/>
      <c r="C420" s="1"/>
      <c r="D420" s="1"/>
      <c r="E420" s="1"/>
      <c r="F420" s="1"/>
    </row>
    <row r="421" spans="1:6" x14ac:dyDescent="0.75">
      <c r="A421" s="1"/>
      <c r="B421" s="1"/>
      <c r="C421" s="1"/>
      <c r="D421" s="1"/>
      <c r="E421" s="1"/>
      <c r="F421" s="1"/>
    </row>
    <row r="422" spans="1:6" x14ac:dyDescent="0.75">
      <c r="A422" s="1"/>
      <c r="B422" s="1"/>
      <c r="C422" s="1"/>
      <c r="D422" s="1"/>
      <c r="E422" s="1"/>
      <c r="F422" s="1"/>
    </row>
    <row r="423" spans="1:6" x14ac:dyDescent="0.75">
      <c r="A423" s="1"/>
      <c r="B423" s="1"/>
      <c r="C423" s="1"/>
      <c r="D423" s="1"/>
      <c r="E423" s="1"/>
      <c r="F423" s="1"/>
    </row>
    <row r="424" spans="1:6" x14ac:dyDescent="0.75">
      <c r="A424" s="1"/>
      <c r="B424" s="1"/>
      <c r="C424" s="1"/>
      <c r="D424" s="1"/>
      <c r="E424" s="1"/>
      <c r="F424" s="1"/>
    </row>
    <row r="425" spans="1:6" x14ac:dyDescent="0.75">
      <c r="A425" s="1"/>
      <c r="B425" s="1"/>
      <c r="C425" s="1"/>
      <c r="D425" s="1"/>
      <c r="E425" s="1"/>
      <c r="F425" s="1"/>
    </row>
    <row r="426" spans="1:6" x14ac:dyDescent="0.75">
      <c r="A426" s="1"/>
      <c r="B426" s="1"/>
      <c r="C426" s="1"/>
      <c r="D426" s="1"/>
      <c r="E426" s="1"/>
      <c r="F426" s="1"/>
    </row>
    <row r="427" spans="1:6" x14ac:dyDescent="0.75">
      <c r="A427" s="1"/>
      <c r="B427" s="1"/>
      <c r="C427" s="1"/>
      <c r="D427" s="1"/>
      <c r="E427" s="1"/>
      <c r="F427" s="1"/>
    </row>
    <row r="428" spans="1:6" x14ac:dyDescent="0.75">
      <c r="A428" s="1"/>
      <c r="B428" s="1"/>
      <c r="C428" s="1"/>
      <c r="D428" s="1"/>
      <c r="E428" s="1"/>
      <c r="F428" s="1"/>
    </row>
    <row r="429" spans="1:6" x14ac:dyDescent="0.75">
      <c r="A429" s="1"/>
      <c r="B429" s="1"/>
      <c r="C429" s="1"/>
      <c r="D429" s="1"/>
      <c r="E429" s="1"/>
      <c r="F429" s="1"/>
    </row>
    <row r="430" spans="1:6" x14ac:dyDescent="0.75">
      <c r="A430" s="1"/>
      <c r="B430" s="1"/>
      <c r="C430" s="1"/>
      <c r="D430" s="1"/>
      <c r="E430" s="1"/>
      <c r="F430" s="1"/>
    </row>
    <row r="431" spans="1:6" x14ac:dyDescent="0.75">
      <c r="A431" s="1"/>
      <c r="B431" s="1"/>
      <c r="C431" s="1"/>
      <c r="D431" s="1"/>
      <c r="E431" s="1"/>
      <c r="F431" s="1"/>
    </row>
    <row r="432" spans="1:6" x14ac:dyDescent="0.75">
      <c r="A432" s="1"/>
      <c r="B432" s="1"/>
      <c r="C432" s="1"/>
      <c r="D432" s="1"/>
      <c r="E432" s="1"/>
      <c r="F432" s="1"/>
    </row>
    <row r="433" spans="1:6" x14ac:dyDescent="0.75">
      <c r="A433" s="1"/>
      <c r="B433" s="1"/>
      <c r="C433" s="1"/>
      <c r="D433" s="1"/>
      <c r="E433" s="1"/>
      <c r="F433" s="1"/>
    </row>
    <row r="434" spans="1:6" x14ac:dyDescent="0.75">
      <c r="A434" s="1"/>
      <c r="B434" s="1"/>
      <c r="C434" s="1"/>
      <c r="D434" s="1"/>
      <c r="E434" s="1"/>
      <c r="F434" s="1"/>
    </row>
    <row r="435" spans="1:6" x14ac:dyDescent="0.75">
      <c r="A435" s="1"/>
      <c r="B435" s="1"/>
      <c r="C435" s="1"/>
      <c r="D435" s="1"/>
      <c r="E435" s="1"/>
      <c r="F435" s="1"/>
    </row>
    <row r="436" spans="1:6" x14ac:dyDescent="0.75">
      <c r="A436" s="1"/>
      <c r="B436" s="1"/>
      <c r="C436" s="1"/>
      <c r="D436" s="1"/>
      <c r="E436" s="1"/>
      <c r="F436" s="1"/>
    </row>
    <row r="437" spans="1:6" x14ac:dyDescent="0.75">
      <c r="A437" s="1"/>
      <c r="B437" s="1"/>
      <c r="C437" s="1"/>
      <c r="D437" s="1"/>
      <c r="E437" s="1"/>
      <c r="F437" s="1"/>
    </row>
    <row r="438" spans="1:6" x14ac:dyDescent="0.75">
      <c r="A438" s="1"/>
      <c r="B438" s="1"/>
      <c r="C438" s="1"/>
      <c r="D438" s="1"/>
      <c r="E438" s="1"/>
      <c r="F438" s="1"/>
    </row>
    <row r="439" spans="1:6" x14ac:dyDescent="0.75">
      <c r="A439" s="1"/>
      <c r="B439" s="1"/>
      <c r="C439" s="1"/>
      <c r="D439" s="1"/>
      <c r="E439" s="1"/>
      <c r="F439" s="1"/>
    </row>
    <row r="440" spans="1:6" x14ac:dyDescent="0.75">
      <c r="A440" s="1"/>
      <c r="B440" s="1"/>
      <c r="C440" s="1"/>
      <c r="D440" s="1"/>
      <c r="E440" s="1"/>
      <c r="F440" s="1"/>
    </row>
    <row r="441" spans="1:6" x14ac:dyDescent="0.75">
      <c r="A441" s="1"/>
      <c r="B441" s="1"/>
      <c r="C441" s="1"/>
      <c r="D441" s="1"/>
      <c r="E441" s="1"/>
      <c r="F441" s="1"/>
    </row>
    <row r="442" spans="1:6" x14ac:dyDescent="0.75">
      <c r="A442" s="1"/>
      <c r="B442" s="1"/>
      <c r="C442" s="1"/>
      <c r="D442" s="1"/>
      <c r="E442" s="1"/>
      <c r="F442" s="1"/>
    </row>
    <row r="443" spans="1:6" x14ac:dyDescent="0.75">
      <c r="A443" s="1"/>
      <c r="B443" s="1"/>
      <c r="C443" s="1"/>
      <c r="D443" s="1"/>
      <c r="E443" s="1"/>
      <c r="F443" s="1"/>
    </row>
    <row r="444" spans="1:6" x14ac:dyDescent="0.75">
      <c r="A444" s="1"/>
      <c r="B444" s="1"/>
      <c r="C444" s="1"/>
      <c r="D444" s="1"/>
      <c r="E444" s="1"/>
      <c r="F444" s="1"/>
    </row>
    <row r="445" spans="1:6" x14ac:dyDescent="0.75">
      <c r="A445" s="1"/>
      <c r="B445" s="1"/>
      <c r="C445" s="1"/>
      <c r="D445" s="1"/>
      <c r="E445" s="1"/>
      <c r="F445" s="1"/>
    </row>
    <row r="446" spans="1:6" x14ac:dyDescent="0.75">
      <c r="A446" s="1"/>
      <c r="B446" s="1"/>
      <c r="C446" s="1"/>
      <c r="D446" s="1"/>
      <c r="E446" s="1"/>
      <c r="F446" s="1"/>
    </row>
    <row r="447" spans="1:6" x14ac:dyDescent="0.75">
      <c r="A447" s="1"/>
      <c r="B447" s="1"/>
      <c r="C447" s="1"/>
      <c r="D447" s="1"/>
      <c r="E447" s="1"/>
      <c r="F447" s="1"/>
    </row>
    <row r="448" spans="1:6" x14ac:dyDescent="0.75">
      <c r="A448" s="1"/>
      <c r="B448" s="1"/>
      <c r="C448" s="1"/>
      <c r="D448" s="1"/>
      <c r="E448" s="1"/>
      <c r="F448" s="1"/>
    </row>
    <row r="449" spans="1:6" x14ac:dyDescent="0.75">
      <c r="A449" s="1"/>
      <c r="B449" s="1"/>
      <c r="C449" s="1"/>
      <c r="D449" s="1"/>
      <c r="E449" s="1"/>
      <c r="F449" s="1"/>
    </row>
    <row r="450" spans="1:6" x14ac:dyDescent="0.75">
      <c r="A450" s="1"/>
      <c r="B450" s="1"/>
      <c r="C450" s="1"/>
      <c r="D450" s="1"/>
      <c r="E450" s="1"/>
      <c r="F450" s="1"/>
    </row>
    <row r="451" spans="1:6" x14ac:dyDescent="0.75">
      <c r="A451" s="1"/>
      <c r="B451" s="1"/>
      <c r="C451" s="1"/>
      <c r="D451" s="1"/>
      <c r="E451" s="1"/>
      <c r="F451" s="1"/>
    </row>
    <row r="452" spans="1:6" x14ac:dyDescent="0.75">
      <c r="A452" s="1"/>
      <c r="B452" s="1"/>
      <c r="C452" s="1"/>
      <c r="D452" s="1"/>
      <c r="E452" s="1"/>
      <c r="F452" s="1"/>
    </row>
    <row r="453" spans="1:6" x14ac:dyDescent="0.75">
      <c r="A453" s="1"/>
      <c r="B453" s="1"/>
      <c r="C453" s="1"/>
      <c r="D453" s="1"/>
      <c r="E453" s="1"/>
      <c r="F453" s="1"/>
    </row>
    <row r="454" spans="1:6" x14ac:dyDescent="0.75">
      <c r="A454" s="1"/>
      <c r="B454" s="1"/>
      <c r="C454" s="1"/>
      <c r="D454" s="1"/>
      <c r="E454" s="1"/>
      <c r="F454" s="1"/>
    </row>
    <row r="455" spans="1:6" x14ac:dyDescent="0.75">
      <c r="A455" s="1"/>
      <c r="B455" s="1"/>
      <c r="C455" s="1"/>
      <c r="D455" s="1"/>
      <c r="E455" s="1"/>
      <c r="F455" s="1"/>
    </row>
    <row r="456" spans="1:6" x14ac:dyDescent="0.75">
      <c r="A456" s="1"/>
      <c r="B456" s="1"/>
      <c r="C456" s="1"/>
      <c r="D456" s="1"/>
      <c r="E456" s="1"/>
      <c r="F456" s="1"/>
    </row>
    <row r="457" spans="1:6" x14ac:dyDescent="0.75">
      <c r="A457" s="1"/>
      <c r="B457" s="1"/>
      <c r="C457" s="1"/>
      <c r="D457" s="1"/>
      <c r="E457" s="1"/>
      <c r="F457" s="1"/>
    </row>
    <row r="458" spans="1:6" x14ac:dyDescent="0.75">
      <c r="A458" s="1"/>
      <c r="B458" s="1"/>
      <c r="C458" s="1"/>
      <c r="D458" s="1"/>
      <c r="E458" s="1"/>
      <c r="F458" s="1"/>
    </row>
    <row r="459" spans="1:6" x14ac:dyDescent="0.75">
      <c r="A459" s="1"/>
      <c r="B459" s="1"/>
      <c r="C459" s="1"/>
      <c r="D459" s="1"/>
      <c r="E459" s="1"/>
      <c r="F459" s="1"/>
    </row>
    <row r="460" spans="1:6" x14ac:dyDescent="0.75">
      <c r="A460" s="1"/>
      <c r="B460" s="1"/>
      <c r="C460" s="1"/>
      <c r="D460" s="1"/>
      <c r="E460" s="1"/>
      <c r="F460" s="1"/>
    </row>
    <row r="461" spans="1:6" x14ac:dyDescent="0.75">
      <c r="A461" s="1"/>
      <c r="B461" s="1"/>
      <c r="C461" s="1"/>
      <c r="D461" s="1"/>
      <c r="E461" s="1"/>
      <c r="F461" s="1"/>
    </row>
    <row r="462" spans="1:6" x14ac:dyDescent="0.75">
      <c r="A462" s="1"/>
      <c r="B462" s="1"/>
      <c r="C462" s="1"/>
      <c r="D462" s="1"/>
      <c r="E462" s="1"/>
      <c r="F462" s="1"/>
    </row>
    <row r="463" spans="1:6" x14ac:dyDescent="0.75">
      <c r="A463" s="1"/>
      <c r="B463" s="1"/>
      <c r="C463" s="1"/>
      <c r="D463" s="1"/>
      <c r="E463" s="1"/>
      <c r="F463" s="1"/>
    </row>
    <row r="464" spans="1:6" x14ac:dyDescent="0.75">
      <c r="A464" s="1"/>
      <c r="B464" s="1"/>
      <c r="C464" s="1"/>
      <c r="D464" s="1"/>
      <c r="E464" s="1"/>
      <c r="F464" s="1"/>
    </row>
    <row r="465" spans="1:6" x14ac:dyDescent="0.75">
      <c r="A465" s="1"/>
      <c r="B465" s="1"/>
      <c r="C465" s="1"/>
      <c r="D465" s="1"/>
      <c r="E465" s="1"/>
      <c r="F465" s="1"/>
    </row>
    <row r="466" spans="1:6" x14ac:dyDescent="0.75">
      <c r="A466" s="1"/>
      <c r="B466" s="1"/>
      <c r="C466" s="1"/>
      <c r="D466" s="1"/>
      <c r="E466" s="1"/>
      <c r="F466" s="1"/>
    </row>
    <row r="467" spans="1:6" x14ac:dyDescent="0.75">
      <c r="A467" s="1"/>
      <c r="B467" s="1"/>
      <c r="C467" s="1"/>
      <c r="D467" s="1"/>
      <c r="E467" s="1"/>
      <c r="F467" s="1"/>
    </row>
    <row r="468" spans="1:6" x14ac:dyDescent="0.75">
      <c r="A468" s="1"/>
      <c r="B468" s="1"/>
      <c r="C468" s="1"/>
      <c r="D468" s="1"/>
      <c r="E468" s="1"/>
      <c r="F468" s="1"/>
    </row>
    <row r="469" spans="1:6" x14ac:dyDescent="0.75">
      <c r="A469" s="1"/>
      <c r="B469" s="1"/>
      <c r="C469" s="1"/>
      <c r="D469" s="1"/>
      <c r="E469" s="1"/>
      <c r="F469" s="1"/>
    </row>
    <row r="470" spans="1:6" x14ac:dyDescent="0.75">
      <c r="A470" s="1"/>
      <c r="B470" s="1"/>
      <c r="C470" s="1"/>
      <c r="D470" s="1"/>
      <c r="E470" s="1"/>
      <c r="F470" s="1"/>
    </row>
    <row r="471" spans="1:6" x14ac:dyDescent="0.75">
      <c r="A471" s="1"/>
      <c r="B471" s="1"/>
      <c r="C471" s="1"/>
      <c r="D471" s="1"/>
      <c r="E471" s="1"/>
      <c r="F471" s="1"/>
    </row>
    <row r="472" spans="1:6" x14ac:dyDescent="0.75">
      <c r="A472" s="1"/>
      <c r="B472" s="1"/>
      <c r="C472" s="1"/>
      <c r="D472" s="1"/>
      <c r="E472" s="1"/>
      <c r="F472" s="1"/>
    </row>
    <row r="473" spans="1:6" x14ac:dyDescent="0.75">
      <c r="A473" s="1"/>
      <c r="B473" s="1"/>
      <c r="C473" s="1"/>
      <c r="D473" s="1"/>
      <c r="E473" s="1"/>
      <c r="F473" s="1"/>
    </row>
    <row r="474" spans="1:6" x14ac:dyDescent="0.75">
      <c r="A474" s="1"/>
      <c r="B474" s="1"/>
      <c r="C474" s="1"/>
      <c r="D474" s="1"/>
      <c r="E474" s="1"/>
      <c r="F474" s="1"/>
    </row>
    <row r="475" spans="1:6" x14ac:dyDescent="0.75">
      <c r="A475" s="1"/>
      <c r="B475" s="1"/>
      <c r="C475" s="1"/>
      <c r="D475" s="1"/>
      <c r="E475" s="1"/>
      <c r="F475" s="1"/>
    </row>
    <row r="476" spans="1:6" x14ac:dyDescent="0.75">
      <c r="A476" s="1"/>
      <c r="B476" s="1"/>
      <c r="C476" s="1"/>
      <c r="D476" s="1"/>
      <c r="E476" s="1"/>
      <c r="F476" s="1"/>
    </row>
    <row r="477" spans="1:6" x14ac:dyDescent="0.75">
      <c r="A477" s="1"/>
      <c r="B477" s="1"/>
      <c r="C477" s="1"/>
      <c r="D477" s="1"/>
      <c r="E477" s="1"/>
      <c r="F477" s="1"/>
    </row>
    <row r="478" spans="1:6" x14ac:dyDescent="0.75">
      <c r="A478" s="1"/>
      <c r="B478" s="1"/>
      <c r="C478" s="1"/>
      <c r="D478" s="1"/>
      <c r="E478" s="1"/>
      <c r="F478" s="1"/>
    </row>
    <row r="479" spans="1:6" x14ac:dyDescent="0.75">
      <c r="A479" s="1"/>
      <c r="B479" s="1"/>
      <c r="C479" s="1"/>
      <c r="D479" s="1"/>
      <c r="E479" s="1"/>
      <c r="F479" s="1"/>
    </row>
    <row r="480" spans="1:6" x14ac:dyDescent="0.75">
      <c r="A480" s="1"/>
      <c r="B480" s="1"/>
      <c r="C480" s="1"/>
      <c r="D480" s="1"/>
      <c r="E480" s="1"/>
      <c r="F480" s="1"/>
    </row>
    <row r="481" spans="1:6" x14ac:dyDescent="0.75">
      <c r="A481" s="1"/>
      <c r="B481" s="1"/>
      <c r="C481" s="1"/>
      <c r="D481" s="1"/>
      <c r="E481" s="1"/>
      <c r="F481" s="1"/>
    </row>
    <row r="482" spans="1:6" x14ac:dyDescent="0.75">
      <c r="A482" s="1"/>
      <c r="B482" s="1"/>
      <c r="C482" s="1"/>
      <c r="D482" s="1"/>
      <c r="E482" s="1"/>
      <c r="F482" s="1"/>
    </row>
    <row r="483" spans="1:6" x14ac:dyDescent="0.75">
      <c r="A483" s="1"/>
      <c r="B483" s="1"/>
      <c r="C483" s="1"/>
      <c r="D483" s="1"/>
      <c r="E483" s="1"/>
      <c r="F483" s="1"/>
    </row>
    <row r="484" spans="1:6" x14ac:dyDescent="0.75">
      <c r="A484" s="1"/>
      <c r="B484" s="1"/>
      <c r="C484" s="1"/>
      <c r="D484" s="1"/>
      <c r="E484" s="1"/>
      <c r="F484" s="1"/>
    </row>
    <row r="485" spans="1:6" x14ac:dyDescent="0.75">
      <c r="A485" s="1"/>
      <c r="B485" s="1"/>
      <c r="C485" s="1"/>
      <c r="D485" s="1"/>
      <c r="E485" s="1"/>
      <c r="F485" s="1"/>
    </row>
    <row r="486" spans="1:6" x14ac:dyDescent="0.75">
      <c r="A486" s="1"/>
      <c r="B486" s="1"/>
      <c r="C486" s="1"/>
      <c r="D486" s="1"/>
      <c r="E486" s="1"/>
      <c r="F486" s="1"/>
    </row>
    <row r="487" spans="1:6" x14ac:dyDescent="0.75">
      <c r="A487" s="1"/>
      <c r="B487" s="1"/>
      <c r="C487" s="1"/>
      <c r="D487" s="1"/>
      <c r="E487" s="1"/>
      <c r="F487" s="1"/>
    </row>
    <row r="488" spans="1:6" x14ac:dyDescent="0.75">
      <c r="A488" s="1"/>
      <c r="B488" s="1"/>
      <c r="C488" s="1"/>
      <c r="D488" s="1"/>
      <c r="E488" s="1"/>
      <c r="F488" s="1"/>
    </row>
    <row r="489" spans="1:6" x14ac:dyDescent="0.75">
      <c r="A489" s="1"/>
      <c r="B489" s="1"/>
      <c r="C489" s="1"/>
      <c r="D489" s="1"/>
      <c r="E489" s="1"/>
      <c r="F489" s="1"/>
    </row>
    <row r="490" spans="1:6" x14ac:dyDescent="0.75">
      <c r="A490" s="1"/>
      <c r="B490" s="1"/>
      <c r="C490" s="1"/>
      <c r="D490" s="1"/>
      <c r="E490" s="1"/>
      <c r="F490" s="1"/>
    </row>
    <row r="491" spans="1:6" x14ac:dyDescent="0.75">
      <c r="A491" s="1"/>
      <c r="B491" s="1"/>
      <c r="C491" s="1"/>
      <c r="D491" s="1"/>
      <c r="E491" s="1"/>
      <c r="F491" s="1"/>
    </row>
    <row r="492" spans="1:6" x14ac:dyDescent="0.75">
      <c r="A492" s="1"/>
      <c r="B492" s="1"/>
      <c r="C492" s="1"/>
      <c r="D492" s="1"/>
      <c r="E492" s="1"/>
      <c r="F492" s="1"/>
    </row>
    <row r="493" spans="1:6" x14ac:dyDescent="0.75">
      <c r="A493" s="1"/>
      <c r="B493" s="1"/>
      <c r="C493" s="1"/>
      <c r="D493" s="1"/>
      <c r="E493" s="1"/>
      <c r="F493" s="1"/>
    </row>
    <row r="494" spans="1:6" x14ac:dyDescent="0.75">
      <c r="A494" s="1"/>
      <c r="B494" s="1"/>
      <c r="C494" s="1"/>
      <c r="D494" s="1"/>
      <c r="E494" s="1"/>
      <c r="F494" s="1"/>
    </row>
    <row r="495" spans="1:6" x14ac:dyDescent="0.75">
      <c r="A495" s="1"/>
      <c r="B495" s="1"/>
      <c r="C495" s="1"/>
      <c r="D495" s="1"/>
      <c r="E495" s="1"/>
      <c r="F495" s="1"/>
    </row>
    <row r="496" spans="1:6" x14ac:dyDescent="0.75">
      <c r="A496" s="1"/>
      <c r="B496" s="1"/>
      <c r="C496" s="1"/>
      <c r="D496" s="1"/>
      <c r="E496" s="1"/>
      <c r="F496" s="1"/>
    </row>
    <row r="497" spans="1:6" x14ac:dyDescent="0.75">
      <c r="A497" s="1"/>
      <c r="B497" s="1"/>
      <c r="C497" s="1"/>
      <c r="D497" s="1"/>
      <c r="E497" s="1"/>
      <c r="F497" s="1"/>
    </row>
    <row r="498" spans="1:6" x14ac:dyDescent="0.75">
      <c r="A498" s="1"/>
      <c r="B498" s="1"/>
      <c r="C498" s="1"/>
      <c r="D498" s="1"/>
      <c r="E498" s="1"/>
      <c r="F498" s="1"/>
    </row>
    <row r="499" spans="1:6" x14ac:dyDescent="0.75">
      <c r="A499" s="1"/>
      <c r="B499" s="1"/>
      <c r="C499" s="1"/>
      <c r="D499" s="1"/>
      <c r="E499" s="1"/>
      <c r="F499" s="1"/>
    </row>
    <row r="500" spans="1:6" x14ac:dyDescent="0.7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99"/>
  <sheetViews>
    <sheetView topLeftCell="B1" zoomScale="90" zoomScaleNormal="90" workbookViewId="0">
      <pane ySplit="8" topLeftCell="A36" activePane="bottomLeft" state="frozen"/>
      <selection pane="bottomLeft" activeCell="AA278" sqref="AA278"/>
    </sheetView>
  </sheetViews>
  <sheetFormatPr defaultColWidth="0" defaultRowHeight="14.75" x14ac:dyDescent="0.75"/>
  <cols>
    <col min="1" max="1" width="4.7265625" hidden="1" customWidth="1"/>
    <col min="2" max="2" width="5.7265625" customWidth="1"/>
    <col min="3" max="3" width="12.7265625" customWidth="1"/>
    <col min="4" max="4" width="44.7265625" customWidth="1"/>
    <col min="5" max="5" width="5.7265625" customWidth="1"/>
    <col min="6" max="8" width="9.7265625" customWidth="1"/>
    <col min="9" max="9" width="10.7265625" customWidth="1"/>
    <col min="10" max="15" width="0" hidden="1" customWidth="1"/>
    <col min="16" max="16" width="9.7265625" customWidth="1"/>
    <col min="17" max="18" width="0" hidden="1" customWidth="1"/>
    <col min="19" max="19" width="7.7265625" customWidth="1"/>
    <col min="20" max="21" width="0" hidden="1" customWidth="1"/>
    <col min="22" max="22" width="7.7265625" customWidth="1"/>
    <col min="23" max="26" width="0" hidden="1" customWidth="1"/>
    <col min="27" max="27" width="9.1328125" customWidth="1"/>
    <col min="28" max="16384" width="9.1328125" hidden="1"/>
  </cols>
  <sheetData>
    <row r="1" spans="1:26" ht="20.149999999999999" customHeight="1" x14ac:dyDescent="0.75">
      <c r="A1" s="155"/>
      <c r="B1" s="208" t="s">
        <v>25</v>
      </c>
      <c r="C1" s="209"/>
      <c r="D1" s="209"/>
      <c r="E1" s="209"/>
      <c r="F1" s="209"/>
      <c r="G1" s="209"/>
      <c r="H1" s="210"/>
      <c r="I1" s="156" t="s">
        <v>23</v>
      </c>
      <c r="J1" s="155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49999999999999" customHeight="1" x14ac:dyDescent="0.75">
      <c r="A2" s="155"/>
      <c r="B2" s="208" t="s">
        <v>26</v>
      </c>
      <c r="C2" s="209"/>
      <c r="D2" s="209"/>
      <c r="E2" s="209"/>
      <c r="F2" s="209"/>
      <c r="G2" s="209"/>
      <c r="H2" s="210"/>
      <c r="I2" s="156" t="s">
        <v>21</v>
      </c>
      <c r="J2" s="155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49999999999999" customHeight="1" x14ac:dyDescent="0.75">
      <c r="A3" s="155"/>
      <c r="B3" s="208" t="s">
        <v>27</v>
      </c>
      <c r="C3" s="209"/>
      <c r="D3" s="209"/>
      <c r="E3" s="209"/>
      <c r="F3" s="209"/>
      <c r="G3" s="209"/>
      <c r="H3" s="210"/>
      <c r="I3" s="156" t="s">
        <v>100</v>
      </c>
      <c r="J3" s="155"/>
      <c r="K3" s="3"/>
      <c r="L3" s="3"/>
      <c r="M3" s="3"/>
      <c r="N3" s="3"/>
      <c r="O3" s="3"/>
      <c r="P3" s="190">
        <v>43964</v>
      </c>
      <c r="Q3" s="1"/>
      <c r="R3" s="1"/>
      <c r="S3" s="3"/>
      <c r="V3" s="3"/>
    </row>
    <row r="4" spans="1:26" x14ac:dyDescent="0.75">
      <c r="A4" s="3"/>
      <c r="B4" s="5" t="s">
        <v>101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75">
      <c r="A5" s="3"/>
      <c r="B5" s="5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7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 x14ac:dyDescent="0.8">
      <c r="A8" s="158" t="s">
        <v>90</v>
      </c>
      <c r="B8" s="158" t="s">
        <v>91</v>
      </c>
      <c r="C8" s="158" t="s">
        <v>92</v>
      </c>
      <c r="D8" s="158" t="s">
        <v>93</v>
      </c>
      <c r="E8" s="158" t="s">
        <v>94</v>
      </c>
      <c r="F8" s="158" t="s">
        <v>95</v>
      </c>
      <c r="G8" s="158" t="s">
        <v>59</v>
      </c>
      <c r="H8" s="158" t="s">
        <v>60</v>
      </c>
      <c r="I8" s="158" t="s">
        <v>96</v>
      </c>
      <c r="J8" s="158"/>
      <c r="K8" s="158"/>
      <c r="L8" s="158"/>
      <c r="M8" s="158"/>
      <c r="N8" s="158"/>
      <c r="O8" s="158"/>
      <c r="P8" s="158" t="s">
        <v>97</v>
      </c>
      <c r="Q8" s="152"/>
      <c r="R8" s="152"/>
      <c r="S8" s="158" t="s">
        <v>98</v>
      </c>
      <c r="T8" s="154"/>
      <c r="U8" s="154"/>
      <c r="V8" s="158" t="s">
        <v>99</v>
      </c>
      <c r="W8" s="153"/>
      <c r="X8" s="153"/>
      <c r="Y8" s="153"/>
      <c r="Z8" s="153"/>
    </row>
    <row r="9" spans="1:26" x14ac:dyDescent="0.75">
      <c r="A9" s="141"/>
      <c r="B9" s="141"/>
      <c r="C9" s="159"/>
      <c r="D9" s="145" t="s">
        <v>69</v>
      </c>
      <c r="E9" s="141"/>
      <c r="F9" s="160"/>
      <c r="G9" s="142"/>
      <c r="H9" s="142"/>
      <c r="I9" s="142"/>
      <c r="J9" s="141"/>
      <c r="K9" s="141"/>
      <c r="L9" s="141"/>
      <c r="M9" s="141"/>
      <c r="N9" s="141"/>
      <c r="O9" s="141"/>
      <c r="P9" s="141"/>
      <c r="Q9" s="147"/>
      <c r="R9" s="147"/>
      <c r="S9" s="141"/>
      <c r="T9" s="144"/>
      <c r="U9" s="144"/>
      <c r="V9" s="141"/>
      <c r="W9" s="144"/>
      <c r="X9" s="144"/>
      <c r="Y9" s="144"/>
      <c r="Z9" s="144"/>
    </row>
    <row r="10" spans="1:26" x14ac:dyDescent="0.75">
      <c r="A10" s="147"/>
      <c r="B10" s="147"/>
      <c r="C10" s="147"/>
      <c r="D10" s="147" t="s">
        <v>70</v>
      </c>
      <c r="E10" s="147"/>
      <c r="F10" s="161"/>
      <c r="G10" s="148"/>
      <c r="H10" s="148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4"/>
      <c r="U10" s="144"/>
      <c r="V10" s="147"/>
      <c r="W10" s="144"/>
      <c r="X10" s="144"/>
      <c r="Y10" s="144"/>
      <c r="Z10" s="144"/>
    </row>
    <row r="11" spans="1:26" ht="25.15" customHeight="1" x14ac:dyDescent="0.75">
      <c r="A11" s="165"/>
      <c r="B11" s="162" t="s">
        <v>102</v>
      </c>
      <c r="C11" s="166" t="s">
        <v>103</v>
      </c>
      <c r="D11" s="162" t="s">
        <v>104</v>
      </c>
      <c r="E11" s="162" t="s">
        <v>105</v>
      </c>
      <c r="F11" s="163">
        <v>10.5</v>
      </c>
      <c r="G11" s="164">
        <v>0</v>
      </c>
      <c r="H11" s="164">
        <v>0</v>
      </c>
      <c r="I11" s="164">
        <f>ROUND(F11*(G11+H11),2)</f>
        <v>0</v>
      </c>
      <c r="J11" s="162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57"/>
      <c r="Q11" s="157"/>
      <c r="R11" s="157"/>
      <c r="S11" s="147"/>
      <c r="V11" s="161"/>
      <c r="Z11">
        <f>0.058844*POWER(I11,0.952797)</f>
        <v>0</v>
      </c>
    </row>
    <row r="12" spans="1:26" ht="25.15" customHeight="1" x14ac:dyDescent="0.75">
      <c r="A12" s="165"/>
      <c r="B12" s="162" t="s">
        <v>102</v>
      </c>
      <c r="C12" s="166" t="s">
        <v>106</v>
      </c>
      <c r="D12" s="162" t="s">
        <v>107</v>
      </c>
      <c r="E12" s="162" t="s">
        <v>105</v>
      </c>
      <c r="F12" s="163">
        <v>12.27</v>
      </c>
      <c r="G12" s="164">
        <v>0</v>
      </c>
      <c r="H12" s="164">
        <v>0</v>
      </c>
      <c r="I12" s="164">
        <f>ROUND(F12*(G12+H12),2)</f>
        <v>0</v>
      </c>
      <c r="J12" s="162">
        <f>ROUND(F12*(N12),2)</f>
        <v>0</v>
      </c>
      <c r="K12" s="1">
        <f>ROUND(F12*(O12),2)</f>
        <v>0</v>
      </c>
      <c r="L12" s="1">
        <f>ROUND(F12*(G12),2)</f>
        <v>0</v>
      </c>
      <c r="M12" s="1">
        <f>ROUND(F12*(H12),2)</f>
        <v>0</v>
      </c>
      <c r="N12" s="1">
        <v>0</v>
      </c>
      <c r="O12" s="1"/>
      <c r="P12" s="157"/>
      <c r="Q12" s="157"/>
      <c r="R12" s="157"/>
      <c r="S12" s="147"/>
      <c r="V12" s="161"/>
      <c r="Z12">
        <f>0.058844*POWER(I12,0.952797)</f>
        <v>0</v>
      </c>
    </row>
    <row r="13" spans="1:26" ht="25.15" customHeight="1" x14ac:dyDescent="0.75">
      <c r="A13" s="165"/>
      <c r="B13" s="162" t="s">
        <v>102</v>
      </c>
      <c r="C13" s="166" t="s">
        <v>108</v>
      </c>
      <c r="D13" s="162" t="s">
        <v>109</v>
      </c>
      <c r="E13" s="162" t="s">
        <v>105</v>
      </c>
      <c r="F13" s="163">
        <v>12.27</v>
      </c>
      <c r="G13" s="164">
        <v>0</v>
      </c>
      <c r="H13" s="164">
        <v>0</v>
      </c>
      <c r="I13" s="164">
        <f>ROUND(F13*(G13+H13),2)</f>
        <v>0</v>
      </c>
      <c r="J13" s="162">
        <f>ROUND(F13*(N13),2)</f>
        <v>0</v>
      </c>
      <c r="K13" s="1">
        <f>ROUND(F13*(O13),2)</f>
        <v>0</v>
      </c>
      <c r="L13" s="1">
        <f>ROUND(F13*(G13),2)</f>
        <v>0</v>
      </c>
      <c r="M13" s="1">
        <f>ROUND(F13*(H13),2)</f>
        <v>0</v>
      </c>
      <c r="N13" s="1">
        <v>0</v>
      </c>
      <c r="O13" s="1"/>
      <c r="P13" s="157"/>
      <c r="Q13" s="157"/>
      <c r="R13" s="157"/>
      <c r="S13" s="147"/>
      <c r="V13" s="161"/>
      <c r="Z13">
        <f>0.058844*POWER(I13,0.952797)</f>
        <v>0</v>
      </c>
    </row>
    <row r="14" spans="1:26" ht="25.15" customHeight="1" x14ac:dyDescent="0.75">
      <c r="A14" s="165"/>
      <c r="B14" s="162" t="s">
        <v>102</v>
      </c>
      <c r="C14" s="166" t="s">
        <v>110</v>
      </c>
      <c r="D14" s="162" t="s">
        <v>111</v>
      </c>
      <c r="E14" s="162" t="s">
        <v>105</v>
      </c>
      <c r="F14" s="163">
        <v>12.27</v>
      </c>
      <c r="G14" s="164">
        <v>0</v>
      </c>
      <c r="H14" s="164">
        <v>0</v>
      </c>
      <c r="I14" s="164">
        <f>ROUND(F14*(G14+H14),2)</f>
        <v>0</v>
      </c>
      <c r="J14" s="162">
        <f>ROUND(F14*(N14),2)</f>
        <v>0</v>
      </c>
      <c r="K14" s="1">
        <f>ROUND(F14*(O14),2)</f>
        <v>0</v>
      </c>
      <c r="L14" s="1">
        <f>ROUND(F14*(G14),2)</f>
        <v>0</v>
      </c>
      <c r="M14" s="1">
        <f>ROUND(F14*(H14),2)</f>
        <v>0</v>
      </c>
      <c r="N14" s="1">
        <v>0</v>
      </c>
      <c r="O14" s="1"/>
      <c r="P14" s="157"/>
      <c r="Q14" s="157"/>
      <c r="R14" s="157"/>
      <c r="S14" s="147"/>
      <c r="V14" s="161"/>
      <c r="Z14">
        <f>0.058844*POWER(I14,0.952797)</f>
        <v>0</v>
      </c>
    </row>
    <row r="15" spans="1:26" x14ac:dyDescent="0.75">
      <c r="A15" s="147"/>
      <c r="B15" s="147"/>
      <c r="C15" s="147"/>
      <c r="D15" s="147" t="s">
        <v>70</v>
      </c>
      <c r="E15" s="147"/>
      <c r="F15" s="161"/>
      <c r="G15" s="150">
        <f>ROUND((SUM(L10:L14))/1,2)</f>
        <v>0</v>
      </c>
      <c r="H15" s="150">
        <f>ROUND((SUM(M10:M14))/1,2)</f>
        <v>0</v>
      </c>
      <c r="I15" s="150">
        <f>ROUND((SUM(I10:I14))/1,2)</f>
        <v>0</v>
      </c>
      <c r="J15" s="147"/>
      <c r="K15" s="147"/>
      <c r="L15" s="147">
        <f>ROUND((SUM(L10:L14))/1,2)</f>
        <v>0</v>
      </c>
      <c r="M15" s="147">
        <f>ROUND((SUM(M10:M14))/1,2)</f>
        <v>0</v>
      </c>
      <c r="N15" s="147"/>
      <c r="O15" s="147"/>
      <c r="P15" s="167"/>
      <c r="Q15" s="147"/>
      <c r="R15" s="147"/>
      <c r="S15" s="167">
        <f>ROUND((SUM(S10:S14))/1,2)</f>
        <v>0</v>
      </c>
      <c r="T15" s="144"/>
      <c r="U15" s="144"/>
      <c r="V15" s="2">
        <f>ROUND((SUM(V10:V14))/1,2)</f>
        <v>0</v>
      </c>
      <c r="W15" s="144"/>
      <c r="X15" s="144"/>
      <c r="Y15" s="144"/>
      <c r="Z15" s="144"/>
    </row>
    <row r="16" spans="1:26" x14ac:dyDescent="0.75">
      <c r="A16" s="1"/>
      <c r="B16" s="1"/>
      <c r="C16" s="1"/>
      <c r="D16" s="1"/>
      <c r="E16" s="1"/>
      <c r="F16" s="157"/>
      <c r="G16" s="140"/>
      <c r="H16" s="140"/>
      <c r="I16" s="140"/>
      <c r="J16" s="1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x14ac:dyDescent="0.75">
      <c r="A17" s="147"/>
      <c r="B17" s="147"/>
      <c r="C17" s="147"/>
      <c r="D17" s="147" t="s">
        <v>71</v>
      </c>
      <c r="E17" s="147"/>
      <c r="F17" s="161"/>
      <c r="G17" s="148"/>
      <c r="H17" s="148"/>
      <c r="I17" s="148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4"/>
      <c r="U17" s="144"/>
      <c r="V17" s="147"/>
      <c r="W17" s="144"/>
      <c r="X17" s="144"/>
      <c r="Y17" s="144"/>
      <c r="Z17" s="144"/>
    </row>
    <row r="18" spans="1:26" ht="25.15" customHeight="1" x14ac:dyDescent="0.75">
      <c r="A18" s="165"/>
      <c r="B18" s="162" t="s">
        <v>112</v>
      </c>
      <c r="C18" s="166" t="s">
        <v>113</v>
      </c>
      <c r="D18" s="162" t="s">
        <v>114</v>
      </c>
      <c r="E18" s="162" t="s">
        <v>115</v>
      </c>
      <c r="F18" s="163">
        <v>2</v>
      </c>
      <c r="G18" s="164">
        <v>0</v>
      </c>
      <c r="H18" s="164">
        <v>0</v>
      </c>
      <c r="I18" s="164">
        <f t="shared" ref="I18:I40" si="0">ROUND(F18*(G18+H18),2)</f>
        <v>0</v>
      </c>
      <c r="J18" s="162">
        <f t="shared" ref="J18:J40" si="1">ROUND(F18*(N18),2)</f>
        <v>0</v>
      </c>
      <c r="K18" s="1">
        <f t="shared" ref="K18:K40" si="2">ROUND(F18*(O18),2)</f>
        <v>0</v>
      </c>
      <c r="L18" s="1">
        <f t="shared" ref="L18:L40" si="3">ROUND(F18*(G18),2)</f>
        <v>0</v>
      </c>
      <c r="M18" s="1">
        <f t="shared" ref="M18:M40" si="4">ROUND(F18*(H18),2)</f>
        <v>0</v>
      </c>
      <c r="N18" s="1">
        <v>0</v>
      </c>
      <c r="O18" s="1"/>
      <c r="P18" s="161">
        <v>0.48587999999999998</v>
      </c>
      <c r="Q18" s="157"/>
      <c r="R18" s="157">
        <v>0.48587999999999998</v>
      </c>
      <c r="S18" s="147">
        <f t="shared" ref="S18:S40" si="5">ROUND(F18*(P18),3)</f>
        <v>0.97199999999999998</v>
      </c>
      <c r="V18" s="161"/>
      <c r="Z18">
        <f t="shared" ref="Z18:Z40" si="6">0.058844*POWER(I18,0.952797)</f>
        <v>0</v>
      </c>
    </row>
    <row r="19" spans="1:26" ht="33.950000000000003" customHeight="1" x14ac:dyDescent="0.75">
      <c r="A19" s="165"/>
      <c r="B19" s="162" t="s">
        <v>116</v>
      </c>
      <c r="C19" s="166" t="s">
        <v>117</v>
      </c>
      <c r="D19" s="188" t="s">
        <v>620</v>
      </c>
      <c r="E19" s="162" t="s">
        <v>115</v>
      </c>
      <c r="F19" s="163">
        <v>9.6</v>
      </c>
      <c r="G19" s="164">
        <v>0</v>
      </c>
      <c r="H19" s="164">
        <v>0</v>
      </c>
      <c r="I19" s="164">
        <f t="shared" si="0"/>
        <v>0</v>
      </c>
      <c r="J19" s="162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>
        <v>0.15328093400000001</v>
      </c>
      <c r="Q19" s="157"/>
      <c r="R19" s="157">
        <v>0.15328093400000001</v>
      </c>
      <c r="S19" s="147">
        <f t="shared" si="5"/>
        <v>1.4710000000000001</v>
      </c>
      <c r="V19" s="161"/>
      <c r="Z19">
        <f t="shared" si="6"/>
        <v>0</v>
      </c>
    </row>
    <row r="20" spans="1:26" ht="38.25" customHeight="1" x14ac:dyDescent="0.75">
      <c r="A20" s="165"/>
      <c r="B20" s="162" t="s">
        <v>116</v>
      </c>
      <c r="C20" s="166" t="s">
        <v>117</v>
      </c>
      <c r="D20" s="188" t="s">
        <v>621</v>
      </c>
      <c r="E20" s="162" t="s">
        <v>115</v>
      </c>
      <c r="F20" s="163">
        <v>3.8</v>
      </c>
      <c r="G20" s="164">
        <v>0</v>
      </c>
      <c r="H20" s="164">
        <v>0</v>
      </c>
      <c r="I20" s="164">
        <f t="shared" si="0"/>
        <v>0</v>
      </c>
      <c r="J20" s="162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1">
        <v>0.15328093400000001</v>
      </c>
      <c r="Q20" s="157"/>
      <c r="R20" s="157">
        <v>0.15328093400000001</v>
      </c>
      <c r="S20" s="147">
        <f t="shared" si="5"/>
        <v>0.58199999999999996</v>
      </c>
      <c r="V20" s="161"/>
      <c r="Z20">
        <f t="shared" si="6"/>
        <v>0</v>
      </c>
    </row>
    <row r="21" spans="1:26" ht="25.15" customHeight="1" x14ac:dyDescent="0.75">
      <c r="A21" s="165"/>
      <c r="B21" s="162" t="s">
        <v>116</v>
      </c>
      <c r="C21" s="166" t="s">
        <v>117</v>
      </c>
      <c r="D21" s="188" t="s">
        <v>622</v>
      </c>
      <c r="E21" s="162" t="s">
        <v>115</v>
      </c>
      <c r="F21" s="163">
        <v>16.5</v>
      </c>
      <c r="G21" s="164">
        <v>0</v>
      </c>
      <c r="H21" s="164">
        <v>0</v>
      </c>
      <c r="I21" s="164">
        <f t="shared" si="0"/>
        <v>0</v>
      </c>
      <c r="J21" s="162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1">
        <v>0.15328093400000001</v>
      </c>
      <c r="Q21" s="157"/>
      <c r="R21" s="157">
        <v>0.15328093400000001</v>
      </c>
      <c r="S21" s="147">
        <f t="shared" si="5"/>
        <v>2.5289999999999999</v>
      </c>
      <c r="V21" s="161"/>
      <c r="Z21">
        <f t="shared" si="6"/>
        <v>0</v>
      </c>
    </row>
    <row r="22" spans="1:26" ht="35.15" customHeight="1" x14ac:dyDescent="0.75">
      <c r="A22" s="165"/>
      <c r="B22" s="162" t="s">
        <v>118</v>
      </c>
      <c r="C22" s="166" t="s">
        <v>119</v>
      </c>
      <c r="D22" s="162" t="s">
        <v>120</v>
      </c>
      <c r="E22" s="162" t="s">
        <v>121</v>
      </c>
      <c r="F22" s="163">
        <v>1.268</v>
      </c>
      <c r="G22" s="164">
        <v>0</v>
      </c>
      <c r="H22" s="164">
        <v>0</v>
      </c>
      <c r="I22" s="164">
        <f t="shared" si="0"/>
        <v>0</v>
      </c>
      <c r="J22" s="162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61">
        <v>1</v>
      </c>
      <c r="Q22" s="157"/>
      <c r="R22" s="157">
        <v>1</v>
      </c>
      <c r="S22" s="147">
        <f t="shared" si="5"/>
        <v>1.268</v>
      </c>
      <c r="V22" s="161"/>
      <c r="Z22">
        <f t="shared" si="6"/>
        <v>0</v>
      </c>
    </row>
    <row r="23" spans="1:26" ht="35.15" customHeight="1" x14ac:dyDescent="0.75">
      <c r="A23" s="165"/>
      <c r="B23" s="162" t="s">
        <v>118</v>
      </c>
      <c r="C23" s="166" t="s">
        <v>122</v>
      </c>
      <c r="D23" s="162" t="s">
        <v>123</v>
      </c>
      <c r="E23" s="162" t="s">
        <v>121</v>
      </c>
      <c r="F23" s="163">
        <v>0.64300000000000002</v>
      </c>
      <c r="G23" s="164">
        <v>0</v>
      </c>
      <c r="H23" s="164">
        <v>0</v>
      </c>
      <c r="I23" s="164">
        <f t="shared" si="0"/>
        <v>0</v>
      </c>
      <c r="J23" s="162">
        <f t="shared" si="1"/>
        <v>0</v>
      </c>
      <c r="K23" s="1">
        <f t="shared" si="2"/>
        <v>0</v>
      </c>
      <c r="L23" s="1">
        <f t="shared" si="3"/>
        <v>0</v>
      </c>
      <c r="M23" s="1">
        <f t="shared" si="4"/>
        <v>0</v>
      </c>
      <c r="N23" s="1">
        <v>0</v>
      </c>
      <c r="O23" s="1"/>
      <c r="P23" s="161">
        <v>1</v>
      </c>
      <c r="Q23" s="157"/>
      <c r="R23" s="157">
        <v>1</v>
      </c>
      <c r="S23" s="147">
        <f t="shared" si="5"/>
        <v>0.64300000000000002</v>
      </c>
      <c r="V23" s="161"/>
      <c r="Z23">
        <f t="shared" si="6"/>
        <v>0</v>
      </c>
    </row>
    <row r="24" spans="1:26" ht="25.15" customHeight="1" x14ac:dyDescent="0.75">
      <c r="A24" s="165"/>
      <c r="B24" s="162" t="s">
        <v>118</v>
      </c>
      <c r="C24" s="166" t="s">
        <v>119</v>
      </c>
      <c r="D24" s="162" t="s">
        <v>124</v>
      </c>
      <c r="E24" s="162" t="s">
        <v>121</v>
      </c>
      <c r="F24" s="163">
        <v>0.18149999999999999</v>
      </c>
      <c r="G24" s="164">
        <v>0</v>
      </c>
      <c r="H24" s="164">
        <v>0</v>
      </c>
      <c r="I24" s="164">
        <f t="shared" si="0"/>
        <v>0</v>
      </c>
      <c r="J24" s="162">
        <f t="shared" si="1"/>
        <v>0</v>
      </c>
      <c r="K24" s="1">
        <f t="shared" si="2"/>
        <v>0</v>
      </c>
      <c r="L24" s="1">
        <f t="shared" si="3"/>
        <v>0</v>
      </c>
      <c r="M24" s="1">
        <f t="shared" si="4"/>
        <v>0</v>
      </c>
      <c r="N24" s="1">
        <v>0</v>
      </c>
      <c r="O24" s="1"/>
      <c r="P24" s="161">
        <v>1</v>
      </c>
      <c r="Q24" s="157"/>
      <c r="R24" s="157">
        <v>1</v>
      </c>
      <c r="S24" s="147">
        <f t="shared" si="5"/>
        <v>0.182</v>
      </c>
      <c r="V24" s="161"/>
      <c r="Z24">
        <f t="shared" si="6"/>
        <v>0</v>
      </c>
    </row>
    <row r="25" spans="1:26" ht="35.15" customHeight="1" x14ac:dyDescent="0.75">
      <c r="A25" s="165"/>
      <c r="B25" s="162" t="s">
        <v>118</v>
      </c>
      <c r="C25" s="166" t="s">
        <v>125</v>
      </c>
      <c r="D25" s="162" t="s">
        <v>126</v>
      </c>
      <c r="E25" s="162" t="s">
        <v>121</v>
      </c>
      <c r="F25" s="163">
        <v>0.06</v>
      </c>
      <c r="G25" s="164">
        <v>0</v>
      </c>
      <c r="H25" s="164">
        <v>0</v>
      </c>
      <c r="I25" s="164">
        <f t="shared" si="0"/>
        <v>0</v>
      </c>
      <c r="J25" s="162">
        <f t="shared" si="1"/>
        <v>0</v>
      </c>
      <c r="K25" s="1">
        <f t="shared" si="2"/>
        <v>0</v>
      </c>
      <c r="L25" s="1">
        <f t="shared" si="3"/>
        <v>0</v>
      </c>
      <c r="M25" s="1">
        <f t="shared" si="4"/>
        <v>0</v>
      </c>
      <c r="N25" s="1">
        <v>0</v>
      </c>
      <c r="O25" s="1"/>
      <c r="P25" s="161">
        <v>1</v>
      </c>
      <c r="Q25" s="157"/>
      <c r="R25" s="157">
        <v>1</v>
      </c>
      <c r="S25" s="147">
        <f t="shared" si="5"/>
        <v>0.06</v>
      </c>
      <c r="V25" s="161"/>
      <c r="Z25">
        <f t="shared" si="6"/>
        <v>0</v>
      </c>
    </row>
    <row r="26" spans="1:26" ht="25.15" customHeight="1" x14ac:dyDescent="0.75">
      <c r="A26" s="165"/>
      <c r="B26" s="162" t="s">
        <v>116</v>
      </c>
      <c r="C26" s="166" t="s">
        <v>127</v>
      </c>
      <c r="D26" s="162" t="s">
        <v>128</v>
      </c>
      <c r="E26" s="162" t="s">
        <v>121</v>
      </c>
      <c r="F26" s="163">
        <v>0.06</v>
      </c>
      <c r="G26" s="164">
        <v>0</v>
      </c>
      <c r="H26" s="164">
        <v>0</v>
      </c>
      <c r="I26" s="164">
        <f t="shared" si="0"/>
        <v>0</v>
      </c>
      <c r="J26" s="162">
        <f t="shared" si="1"/>
        <v>0</v>
      </c>
      <c r="K26" s="1">
        <f t="shared" si="2"/>
        <v>0</v>
      </c>
      <c r="L26" s="1">
        <f t="shared" si="3"/>
        <v>0</v>
      </c>
      <c r="M26" s="1">
        <f t="shared" si="4"/>
        <v>0</v>
      </c>
      <c r="N26" s="1">
        <v>0</v>
      </c>
      <c r="O26" s="1"/>
      <c r="P26" s="161">
        <v>1.721E-2</v>
      </c>
      <c r="Q26" s="157"/>
      <c r="R26" s="157">
        <v>1.721E-2</v>
      </c>
      <c r="S26" s="147">
        <f t="shared" si="5"/>
        <v>1E-3</v>
      </c>
      <c r="V26" s="161"/>
      <c r="Z26">
        <f t="shared" si="6"/>
        <v>0</v>
      </c>
    </row>
    <row r="27" spans="1:26" ht="25.15" customHeight="1" x14ac:dyDescent="0.75">
      <c r="A27" s="165"/>
      <c r="B27" s="162" t="s">
        <v>118</v>
      </c>
      <c r="C27" s="166" t="s">
        <v>119</v>
      </c>
      <c r="D27" s="162" t="s">
        <v>129</v>
      </c>
      <c r="E27" s="162" t="s">
        <v>121</v>
      </c>
      <c r="F27" s="163">
        <v>8.0000000000000002E-3</v>
      </c>
      <c r="G27" s="164">
        <v>0</v>
      </c>
      <c r="H27" s="164">
        <v>0</v>
      </c>
      <c r="I27" s="164">
        <f t="shared" si="0"/>
        <v>0</v>
      </c>
      <c r="J27" s="162">
        <f t="shared" si="1"/>
        <v>0</v>
      </c>
      <c r="K27" s="1">
        <f t="shared" si="2"/>
        <v>0</v>
      </c>
      <c r="L27" s="1">
        <f t="shared" si="3"/>
        <v>0</v>
      </c>
      <c r="M27" s="1">
        <f t="shared" si="4"/>
        <v>0</v>
      </c>
      <c r="N27" s="1">
        <v>0</v>
      </c>
      <c r="O27" s="1"/>
      <c r="P27" s="161">
        <v>1</v>
      </c>
      <c r="Q27" s="157"/>
      <c r="R27" s="157">
        <v>1</v>
      </c>
      <c r="S27" s="147">
        <f t="shared" si="5"/>
        <v>8.0000000000000002E-3</v>
      </c>
      <c r="V27" s="161"/>
      <c r="Z27">
        <f t="shared" si="6"/>
        <v>0</v>
      </c>
    </row>
    <row r="28" spans="1:26" ht="25.15" customHeight="1" x14ac:dyDescent="0.75">
      <c r="A28" s="165"/>
      <c r="B28" s="162" t="s">
        <v>116</v>
      </c>
      <c r="C28" s="166" t="s">
        <v>130</v>
      </c>
      <c r="D28" s="162" t="s">
        <v>131</v>
      </c>
      <c r="E28" s="162" t="s">
        <v>121</v>
      </c>
      <c r="F28" s="163">
        <v>0.03</v>
      </c>
      <c r="G28" s="164">
        <v>0</v>
      </c>
      <c r="H28" s="164">
        <v>0</v>
      </c>
      <c r="I28" s="164">
        <f t="shared" si="0"/>
        <v>0</v>
      </c>
      <c r="J28" s="162">
        <f t="shared" si="1"/>
        <v>0</v>
      </c>
      <c r="K28" s="1">
        <f t="shared" si="2"/>
        <v>0</v>
      </c>
      <c r="L28" s="1">
        <f t="shared" si="3"/>
        <v>0</v>
      </c>
      <c r="M28" s="1">
        <f t="shared" si="4"/>
        <v>0</v>
      </c>
      <c r="N28" s="1">
        <v>0</v>
      </c>
      <c r="O28" s="1"/>
      <c r="P28" s="161">
        <v>1.20296</v>
      </c>
      <c r="Q28" s="157"/>
      <c r="R28" s="157">
        <v>1.20296</v>
      </c>
      <c r="S28" s="147">
        <f t="shared" si="5"/>
        <v>3.5999999999999997E-2</v>
      </c>
      <c r="V28" s="161"/>
      <c r="Z28">
        <f t="shared" si="6"/>
        <v>0</v>
      </c>
    </row>
    <row r="29" spans="1:26" ht="35.15" customHeight="1" x14ac:dyDescent="0.75">
      <c r="A29" s="165"/>
      <c r="B29" s="162" t="s">
        <v>116</v>
      </c>
      <c r="C29" s="166" t="s">
        <v>132</v>
      </c>
      <c r="D29" s="189" t="s">
        <v>623</v>
      </c>
      <c r="E29" s="162" t="s">
        <v>105</v>
      </c>
      <c r="F29" s="163">
        <v>1.52</v>
      </c>
      <c r="G29" s="164">
        <v>0</v>
      </c>
      <c r="H29" s="164">
        <v>0</v>
      </c>
      <c r="I29" s="164">
        <f t="shared" si="0"/>
        <v>0</v>
      </c>
      <c r="J29" s="162">
        <f t="shared" si="1"/>
        <v>0</v>
      </c>
      <c r="K29" s="1">
        <f t="shared" si="2"/>
        <v>0</v>
      </c>
      <c r="L29" s="1">
        <f t="shared" si="3"/>
        <v>0</v>
      </c>
      <c r="M29" s="1">
        <f t="shared" si="4"/>
        <v>0</v>
      </c>
      <c r="N29" s="1">
        <v>0</v>
      </c>
      <c r="O29" s="1"/>
      <c r="P29" s="161">
        <v>0.69574999999999998</v>
      </c>
      <c r="Q29" s="157"/>
      <c r="R29" s="157">
        <v>0.69574999999999998</v>
      </c>
      <c r="S29" s="147">
        <f t="shared" si="5"/>
        <v>1.0580000000000001</v>
      </c>
      <c r="V29" s="161"/>
      <c r="Z29">
        <f t="shared" si="6"/>
        <v>0</v>
      </c>
    </row>
    <row r="30" spans="1:26" ht="25.15" customHeight="1" x14ac:dyDescent="0.75">
      <c r="A30" s="165"/>
      <c r="B30" s="162" t="s">
        <v>133</v>
      </c>
      <c r="C30" s="166" t="s">
        <v>134</v>
      </c>
      <c r="D30" s="188" t="s">
        <v>624</v>
      </c>
      <c r="E30" s="162" t="s">
        <v>135</v>
      </c>
      <c r="F30" s="163">
        <v>1</v>
      </c>
      <c r="G30" s="164">
        <v>0</v>
      </c>
      <c r="H30" s="164">
        <v>0</v>
      </c>
      <c r="I30" s="164">
        <f t="shared" si="0"/>
        <v>0</v>
      </c>
      <c r="J30" s="162">
        <f t="shared" si="1"/>
        <v>0</v>
      </c>
      <c r="K30" s="1">
        <f t="shared" si="2"/>
        <v>0</v>
      </c>
      <c r="L30" s="1">
        <f t="shared" si="3"/>
        <v>0</v>
      </c>
      <c r="M30" s="1">
        <f t="shared" si="4"/>
        <v>0</v>
      </c>
      <c r="N30" s="1">
        <v>0</v>
      </c>
      <c r="O30" s="1"/>
      <c r="P30" s="161">
        <v>2.5999999999999999E-2</v>
      </c>
      <c r="Q30" s="157"/>
      <c r="R30" s="157">
        <v>2.5999999999999999E-2</v>
      </c>
      <c r="S30" s="147">
        <f t="shared" si="5"/>
        <v>2.5999999999999999E-2</v>
      </c>
      <c r="V30" s="161"/>
      <c r="Z30">
        <f t="shared" si="6"/>
        <v>0</v>
      </c>
    </row>
    <row r="31" spans="1:26" ht="25.15" customHeight="1" x14ac:dyDescent="0.75">
      <c r="A31" s="165"/>
      <c r="B31" s="162" t="s">
        <v>133</v>
      </c>
      <c r="C31" s="166" t="s">
        <v>136</v>
      </c>
      <c r="D31" s="188" t="s">
        <v>625</v>
      </c>
      <c r="E31" s="162" t="s">
        <v>135</v>
      </c>
      <c r="F31" s="163">
        <v>1</v>
      </c>
      <c r="G31" s="164">
        <v>0</v>
      </c>
      <c r="H31" s="164">
        <v>0</v>
      </c>
      <c r="I31" s="164">
        <f t="shared" si="0"/>
        <v>0</v>
      </c>
      <c r="J31" s="162">
        <f t="shared" si="1"/>
        <v>0</v>
      </c>
      <c r="K31" s="1">
        <f t="shared" si="2"/>
        <v>0</v>
      </c>
      <c r="L31" s="1">
        <f t="shared" si="3"/>
        <v>0</v>
      </c>
      <c r="M31" s="1">
        <f t="shared" si="4"/>
        <v>0</v>
      </c>
      <c r="N31" s="1">
        <v>0</v>
      </c>
      <c r="O31" s="1"/>
      <c r="P31" s="161">
        <v>5.3999999999999999E-2</v>
      </c>
      <c r="Q31" s="157"/>
      <c r="R31" s="157">
        <v>5.3999999999999999E-2</v>
      </c>
      <c r="S31" s="147">
        <f t="shared" si="5"/>
        <v>5.3999999999999999E-2</v>
      </c>
      <c r="V31" s="161"/>
      <c r="Z31">
        <f t="shared" si="6"/>
        <v>0</v>
      </c>
    </row>
    <row r="32" spans="1:26" ht="25.15" customHeight="1" x14ac:dyDescent="0.75">
      <c r="A32" s="165"/>
      <c r="B32" s="162" t="s">
        <v>133</v>
      </c>
      <c r="C32" s="166" t="s">
        <v>134</v>
      </c>
      <c r="D32" s="188" t="s">
        <v>626</v>
      </c>
      <c r="E32" s="162" t="s">
        <v>135</v>
      </c>
      <c r="F32" s="163">
        <v>1</v>
      </c>
      <c r="G32" s="164">
        <v>0</v>
      </c>
      <c r="H32" s="164">
        <v>0</v>
      </c>
      <c r="I32" s="164">
        <f t="shared" si="0"/>
        <v>0</v>
      </c>
      <c r="J32" s="162">
        <f t="shared" si="1"/>
        <v>0</v>
      </c>
      <c r="K32" s="1">
        <f t="shared" si="2"/>
        <v>0</v>
      </c>
      <c r="L32" s="1">
        <f t="shared" si="3"/>
        <v>0</v>
      </c>
      <c r="M32" s="1">
        <f t="shared" si="4"/>
        <v>0</v>
      </c>
      <c r="N32" s="1">
        <v>0</v>
      </c>
      <c r="O32" s="1"/>
      <c r="P32" s="161">
        <v>2.5999999999999999E-2</v>
      </c>
      <c r="Q32" s="157"/>
      <c r="R32" s="157">
        <v>2.5999999999999999E-2</v>
      </c>
      <c r="S32" s="147">
        <f t="shared" si="5"/>
        <v>2.5999999999999999E-2</v>
      </c>
      <c r="V32" s="161"/>
      <c r="Z32">
        <f t="shared" si="6"/>
        <v>0</v>
      </c>
    </row>
    <row r="33" spans="1:26" ht="25.15" customHeight="1" x14ac:dyDescent="0.75">
      <c r="A33" s="165"/>
      <c r="B33" s="162" t="s">
        <v>116</v>
      </c>
      <c r="C33" s="166" t="s">
        <v>137</v>
      </c>
      <c r="D33" s="188" t="s">
        <v>627</v>
      </c>
      <c r="E33" s="162" t="s">
        <v>115</v>
      </c>
      <c r="F33" s="163">
        <v>8.8000000000000007</v>
      </c>
      <c r="G33" s="164">
        <v>0</v>
      </c>
      <c r="H33" s="164">
        <v>0</v>
      </c>
      <c r="I33" s="164">
        <f t="shared" si="0"/>
        <v>0</v>
      </c>
      <c r="J33" s="162">
        <f t="shared" si="1"/>
        <v>0</v>
      </c>
      <c r="K33" s="1">
        <f t="shared" si="2"/>
        <v>0</v>
      </c>
      <c r="L33" s="1">
        <f t="shared" si="3"/>
        <v>0</v>
      </c>
      <c r="M33" s="1">
        <f t="shared" si="4"/>
        <v>0</v>
      </c>
      <c r="N33" s="1">
        <v>0</v>
      </c>
      <c r="O33" s="1"/>
      <c r="P33" s="161">
        <v>4.7785320000000003E-3</v>
      </c>
      <c r="Q33" s="157"/>
      <c r="R33" s="157">
        <v>4.7785320000000003E-3</v>
      </c>
      <c r="S33" s="147">
        <f t="shared" si="5"/>
        <v>4.2000000000000003E-2</v>
      </c>
      <c r="V33" s="161"/>
      <c r="Z33">
        <f t="shared" si="6"/>
        <v>0</v>
      </c>
    </row>
    <row r="34" spans="1:26" ht="35.15" customHeight="1" x14ac:dyDescent="0.75">
      <c r="A34" s="165"/>
      <c r="B34" s="162" t="s">
        <v>112</v>
      </c>
      <c r="C34" s="166" t="s">
        <v>138</v>
      </c>
      <c r="D34" s="162" t="s">
        <v>139</v>
      </c>
      <c r="E34" s="162" t="s">
        <v>105</v>
      </c>
      <c r="F34" s="163">
        <v>0.5</v>
      </c>
      <c r="G34" s="164">
        <v>0</v>
      </c>
      <c r="H34" s="164">
        <v>0</v>
      </c>
      <c r="I34" s="164">
        <f t="shared" si="0"/>
        <v>0</v>
      </c>
      <c r="J34" s="162">
        <f t="shared" si="1"/>
        <v>0</v>
      </c>
      <c r="K34" s="1">
        <f t="shared" si="2"/>
        <v>0</v>
      </c>
      <c r="L34" s="1">
        <f t="shared" si="3"/>
        <v>0</v>
      </c>
      <c r="M34" s="1">
        <f t="shared" si="4"/>
        <v>0</v>
      </c>
      <c r="N34" s="1">
        <v>0</v>
      </c>
      <c r="O34" s="1"/>
      <c r="P34" s="161">
        <v>0.64349999999999996</v>
      </c>
      <c r="Q34" s="157"/>
      <c r="R34" s="157">
        <v>0.64349999999999996</v>
      </c>
      <c r="S34" s="147">
        <f t="shared" si="5"/>
        <v>0.32200000000000001</v>
      </c>
      <c r="V34" s="161"/>
      <c r="Z34">
        <f t="shared" si="6"/>
        <v>0</v>
      </c>
    </row>
    <row r="35" spans="1:26" ht="25.15" customHeight="1" x14ac:dyDescent="0.75">
      <c r="A35" s="165"/>
      <c r="B35" s="162" t="s">
        <v>112</v>
      </c>
      <c r="C35" s="166" t="s">
        <v>140</v>
      </c>
      <c r="D35" s="162" t="s">
        <v>141</v>
      </c>
      <c r="E35" s="162" t="s">
        <v>121</v>
      </c>
      <c r="F35" s="163">
        <v>5.8000000000000003E-2</v>
      </c>
      <c r="G35" s="164">
        <v>0</v>
      </c>
      <c r="H35" s="164">
        <v>0</v>
      </c>
      <c r="I35" s="164">
        <f t="shared" si="0"/>
        <v>0</v>
      </c>
      <c r="J35" s="162">
        <f t="shared" si="1"/>
        <v>0</v>
      </c>
      <c r="K35" s="1">
        <f t="shared" si="2"/>
        <v>0</v>
      </c>
      <c r="L35" s="1">
        <f t="shared" si="3"/>
        <v>0</v>
      </c>
      <c r="M35" s="1">
        <f t="shared" si="4"/>
        <v>0</v>
      </c>
      <c r="N35" s="1">
        <v>0</v>
      </c>
      <c r="O35" s="1"/>
      <c r="P35" s="161">
        <v>1.0900000000000001</v>
      </c>
      <c r="Q35" s="157"/>
      <c r="R35" s="157">
        <v>1.0900000000000001</v>
      </c>
      <c r="S35" s="147">
        <f t="shared" si="5"/>
        <v>6.3E-2</v>
      </c>
      <c r="V35" s="161"/>
      <c r="Z35">
        <f t="shared" si="6"/>
        <v>0</v>
      </c>
    </row>
    <row r="36" spans="1:26" ht="25.15" customHeight="1" x14ac:dyDescent="0.75">
      <c r="A36" s="165"/>
      <c r="B36" s="162" t="s">
        <v>133</v>
      </c>
      <c r="C36" s="166" t="s">
        <v>142</v>
      </c>
      <c r="D36" s="189" t="s">
        <v>628</v>
      </c>
      <c r="E36" s="162" t="s">
        <v>135</v>
      </c>
      <c r="F36" s="163">
        <v>1</v>
      </c>
      <c r="G36" s="164">
        <v>0</v>
      </c>
      <c r="H36" s="164">
        <v>0</v>
      </c>
      <c r="I36" s="164">
        <f t="shared" si="0"/>
        <v>0</v>
      </c>
      <c r="J36" s="162">
        <f t="shared" si="1"/>
        <v>0</v>
      </c>
      <c r="K36" s="1">
        <f t="shared" si="2"/>
        <v>0</v>
      </c>
      <c r="L36" s="1">
        <f t="shared" si="3"/>
        <v>0</v>
      </c>
      <c r="M36" s="1">
        <f t="shared" si="4"/>
        <v>0</v>
      </c>
      <c r="N36" s="1">
        <v>0</v>
      </c>
      <c r="O36" s="1"/>
      <c r="P36" s="161">
        <v>3.9E-2</v>
      </c>
      <c r="Q36" s="157"/>
      <c r="R36" s="157">
        <v>3.9E-2</v>
      </c>
      <c r="S36" s="147">
        <f t="shared" si="5"/>
        <v>3.9E-2</v>
      </c>
      <c r="V36" s="161"/>
      <c r="Z36">
        <f t="shared" si="6"/>
        <v>0</v>
      </c>
    </row>
    <row r="37" spans="1:26" ht="25.15" customHeight="1" x14ac:dyDescent="0.75">
      <c r="A37" s="165"/>
      <c r="B37" s="162" t="s">
        <v>133</v>
      </c>
      <c r="C37" s="166" t="s">
        <v>136</v>
      </c>
      <c r="D37" s="189" t="s">
        <v>629</v>
      </c>
      <c r="E37" s="162" t="s">
        <v>135</v>
      </c>
      <c r="F37" s="163">
        <v>1</v>
      </c>
      <c r="G37" s="164">
        <v>0</v>
      </c>
      <c r="H37" s="164">
        <v>0</v>
      </c>
      <c r="I37" s="164">
        <f t="shared" si="0"/>
        <v>0</v>
      </c>
      <c r="J37" s="162">
        <f t="shared" si="1"/>
        <v>0</v>
      </c>
      <c r="K37" s="1">
        <f t="shared" si="2"/>
        <v>0</v>
      </c>
      <c r="L37" s="1">
        <f t="shared" si="3"/>
        <v>0</v>
      </c>
      <c r="M37" s="1">
        <f t="shared" si="4"/>
        <v>0</v>
      </c>
      <c r="N37" s="1">
        <v>0</v>
      </c>
      <c r="O37" s="1"/>
      <c r="P37" s="161">
        <v>5.3999999999999999E-2</v>
      </c>
      <c r="Q37" s="157"/>
      <c r="R37" s="157">
        <v>5.3999999999999999E-2</v>
      </c>
      <c r="S37" s="147">
        <f t="shared" si="5"/>
        <v>5.3999999999999999E-2</v>
      </c>
      <c r="V37" s="161"/>
      <c r="Z37">
        <f t="shared" si="6"/>
        <v>0</v>
      </c>
    </row>
    <row r="38" spans="1:26" ht="25.15" customHeight="1" x14ac:dyDescent="0.75">
      <c r="A38" s="165"/>
      <c r="B38" s="162" t="s">
        <v>112</v>
      </c>
      <c r="C38" s="166" t="s">
        <v>113</v>
      </c>
      <c r="D38" s="162" t="s">
        <v>143</v>
      </c>
      <c r="E38" s="162" t="s">
        <v>115</v>
      </c>
      <c r="F38" s="163">
        <v>0.67500000000000004</v>
      </c>
      <c r="G38" s="164">
        <v>0</v>
      </c>
      <c r="H38" s="164">
        <v>0</v>
      </c>
      <c r="I38" s="164">
        <f t="shared" si="0"/>
        <v>0</v>
      </c>
      <c r="J38" s="162">
        <f t="shared" si="1"/>
        <v>0</v>
      </c>
      <c r="K38" s="1">
        <f t="shared" si="2"/>
        <v>0</v>
      </c>
      <c r="L38" s="1">
        <f t="shared" si="3"/>
        <v>0</v>
      </c>
      <c r="M38" s="1">
        <f t="shared" si="4"/>
        <v>0</v>
      </c>
      <c r="N38" s="1">
        <v>0</v>
      </c>
      <c r="O38" s="1"/>
      <c r="P38" s="161">
        <v>0.48587999999999998</v>
      </c>
      <c r="Q38" s="157"/>
      <c r="R38" s="157">
        <v>0.48587999999999998</v>
      </c>
      <c r="S38" s="147">
        <f t="shared" si="5"/>
        <v>0.32800000000000001</v>
      </c>
      <c r="V38" s="161"/>
      <c r="Z38">
        <f t="shared" si="6"/>
        <v>0</v>
      </c>
    </row>
    <row r="39" spans="1:26" ht="25.15" customHeight="1" x14ac:dyDescent="0.75">
      <c r="A39" s="165"/>
      <c r="B39" s="162" t="s">
        <v>116</v>
      </c>
      <c r="C39" s="166" t="s">
        <v>144</v>
      </c>
      <c r="D39" s="162" t="s">
        <v>145</v>
      </c>
      <c r="E39" s="162" t="s">
        <v>146</v>
      </c>
      <c r="F39" s="163">
        <v>1</v>
      </c>
      <c r="G39" s="164">
        <v>0</v>
      </c>
      <c r="H39" s="164">
        <v>0</v>
      </c>
      <c r="I39" s="164">
        <f t="shared" si="0"/>
        <v>0</v>
      </c>
      <c r="J39" s="162">
        <f t="shared" si="1"/>
        <v>0</v>
      </c>
      <c r="K39" s="1">
        <f t="shared" si="2"/>
        <v>0</v>
      </c>
      <c r="L39" s="1">
        <f t="shared" si="3"/>
        <v>0</v>
      </c>
      <c r="M39" s="1">
        <f t="shared" si="4"/>
        <v>0</v>
      </c>
      <c r="N39" s="1">
        <v>0</v>
      </c>
      <c r="O39" s="1"/>
      <c r="P39" s="161">
        <v>2.7000000000000001E-3</v>
      </c>
      <c r="Q39" s="157"/>
      <c r="R39" s="157">
        <v>2.7000000000000001E-3</v>
      </c>
      <c r="S39" s="147">
        <f t="shared" si="5"/>
        <v>3.0000000000000001E-3</v>
      </c>
      <c r="V39" s="161"/>
      <c r="Z39">
        <f t="shared" si="6"/>
        <v>0</v>
      </c>
    </row>
    <row r="40" spans="1:26" ht="35.15" customHeight="1" x14ac:dyDescent="0.75">
      <c r="A40" s="165"/>
      <c r="B40" s="162" t="s">
        <v>112</v>
      </c>
      <c r="C40" s="166" t="s">
        <v>147</v>
      </c>
      <c r="D40" s="162" t="s">
        <v>148</v>
      </c>
      <c r="E40" s="162" t="s">
        <v>105</v>
      </c>
      <c r="F40" s="163">
        <v>0.45</v>
      </c>
      <c r="G40" s="164">
        <v>0</v>
      </c>
      <c r="H40" s="164">
        <v>0</v>
      </c>
      <c r="I40" s="164">
        <f t="shared" si="0"/>
        <v>0</v>
      </c>
      <c r="J40" s="162">
        <f t="shared" si="1"/>
        <v>0</v>
      </c>
      <c r="K40" s="1">
        <f t="shared" si="2"/>
        <v>0</v>
      </c>
      <c r="L40" s="1">
        <f t="shared" si="3"/>
        <v>0</v>
      </c>
      <c r="M40" s="1">
        <f t="shared" si="4"/>
        <v>0</v>
      </c>
      <c r="N40" s="1">
        <v>0</v>
      </c>
      <c r="O40" s="1"/>
      <c r="P40" s="161">
        <v>1.8379799999999999</v>
      </c>
      <c r="Q40" s="157"/>
      <c r="R40" s="157">
        <v>1.8379799999999999</v>
      </c>
      <c r="S40" s="147">
        <f t="shared" si="5"/>
        <v>0.82699999999999996</v>
      </c>
      <c r="V40" s="161"/>
      <c r="Z40">
        <f t="shared" si="6"/>
        <v>0</v>
      </c>
    </row>
    <row r="41" spans="1:26" x14ac:dyDescent="0.75">
      <c r="A41" s="147"/>
      <c r="B41" s="147"/>
      <c r="C41" s="147"/>
      <c r="D41" s="147" t="s">
        <v>71</v>
      </c>
      <c r="E41" s="147"/>
      <c r="F41" s="161"/>
      <c r="G41" s="150">
        <f>ROUND((SUM(L17:L40))/1,2)</f>
        <v>0</v>
      </c>
      <c r="H41" s="150">
        <f>ROUND((SUM(M17:M40))/1,2)</f>
        <v>0</v>
      </c>
      <c r="I41" s="150">
        <f>ROUND((SUM(I17:I40))/1,2)</f>
        <v>0</v>
      </c>
      <c r="J41" s="147"/>
      <c r="K41" s="147"/>
      <c r="L41" s="147">
        <f>ROUND((SUM(L17:L40))/1,2)</f>
        <v>0</v>
      </c>
      <c r="M41" s="147">
        <f>ROUND((SUM(M17:M40))/1,2)</f>
        <v>0</v>
      </c>
      <c r="N41" s="147"/>
      <c r="O41" s="147"/>
      <c r="P41" s="167"/>
      <c r="Q41" s="147"/>
      <c r="R41" s="147"/>
      <c r="S41" s="167">
        <f>ROUND((SUM(S17:S40))/1,2)</f>
        <v>10.59</v>
      </c>
      <c r="T41" s="144"/>
      <c r="U41" s="144"/>
      <c r="V41" s="2">
        <f>ROUND((SUM(V17:V40))/1,2)</f>
        <v>0</v>
      </c>
      <c r="W41" s="144"/>
      <c r="X41" s="144"/>
      <c r="Y41" s="144"/>
      <c r="Z41" s="144"/>
    </row>
    <row r="42" spans="1:26" x14ac:dyDescent="0.75">
      <c r="A42" s="1"/>
      <c r="B42" s="1"/>
      <c r="C42" s="1"/>
      <c r="D42" s="1"/>
      <c r="E42" s="1"/>
      <c r="F42" s="157"/>
      <c r="G42" s="140"/>
      <c r="H42" s="140"/>
      <c r="I42" s="140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75">
      <c r="A43" s="147"/>
      <c r="B43" s="147"/>
      <c r="C43" s="147"/>
      <c r="D43" s="147" t="s">
        <v>72</v>
      </c>
      <c r="E43" s="147"/>
      <c r="F43" s="161"/>
      <c r="G43" s="148"/>
      <c r="H43" s="148"/>
      <c r="I43" s="148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4"/>
      <c r="U43" s="144"/>
      <c r="V43" s="147"/>
      <c r="W43" s="144"/>
      <c r="X43" s="144"/>
      <c r="Y43" s="144"/>
      <c r="Z43" s="144"/>
    </row>
    <row r="44" spans="1:26" ht="50.15" customHeight="1" x14ac:dyDescent="0.75">
      <c r="A44" s="165"/>
      <c r="B44" s="162" t="s">
        <v>116</v>
      </c>
      <c r="C44" s="166" t="s">
        <v>149</v>
      </c>
      <c r="D44" s="162" t="s">
        <v>150</v>
      </c>
      <c r="E44" s="162" t="s">
        <v>105</v>
      </c>
      <c r="F44" s="163">
        <v>1.5</v>
      </c>
      <c r="G44" s="164">
        <v>0</v>
      </c>
      <c r="H44" s="164">
        <v>0</v>
      </c>
      <c r="I44" s="164">
        <f t="shared" ref="I44:I49" si="7">ROUND(F44*(G44+H44),2)</f>
        <v>0</v>
      </c>
      <c r="J44" s="162">
        <f t="shared" ref="J44:J49" si="8">ROUND(F44*(N44),2)</f>
        <v>0</v>
      </c>
      <c r="K44" s="1">
        <f t="shared" ref="K44:K49" si="9">ROUND(F44*(O44),2)</f>
        <v>0</v>
      </c>
      <c r="L44" s="1">
        <f t="shared" ref="L44:L49" si="10">ROUND(F44*(G44),2)</f>
        <v>0</v>
      </c>
      <c r="M44" s="1">
        <f t="shared" ref="M44:M49" si="11">ROUND(F44*(H44),2)</f>
        <v>0</v>
      </c>
      <c r="N44" s="1">
        <v>0</v>
      </c>
      <c r="O44" s="1"/>
      <c r="P44" s="161">
        <v>2.2123599999999999</v>
      </c>
      <c r="Q44" s="157"/>
      <c r="R44" s="157">
        <v>2.2123599999999999</v>
      </c>
      <c r="S44" s="147">
        <f t="shared" ref="S44:S49" si="12">ROUND(F44*(P44),3)</f>
        <v>3.319</v>
      </c>
      <c r="V44" s="161"/>
      <c r="Z44">
        <f t="shared" ref="Z44:Z49" si="13">0.058844*POWER(I44,0.952797)</f>
        <v>0</v>
      </c>
    </row>
    <row r="45" spans="1:26" ht="25.15" customHeight="1" x14ac:dyDescent="0.75">
      <c r="A45" s="165"/>
      <c r="B45" s="162" t="s">
        <v>112</v>
      </c>
      <c r="C45" s="166" t="s">
        <v>151</v>
      </c>
      <c r="D45" s="162" t="s">
        <v>152</v>
      </c>
      <c r="E45" s="162" t="s">
        <v>146</v>
      </c>
      <c r="F45" s="163">
        <v>48</v>
      </c>
      <c r="G45" s="164">
        <v>0</v>
      </c>
      <c r="H45" s="164">
        <v>0</v>
      </c>
      <c r="I45" s="164">
        <f t="shared" si="7"/>
        <v>0</v>
      </c>
      <c r="J45" s="162">
        <f t="shared" si="8"/>
        <v>0</v>
      </c>
      <c r="K45" s="1">
        <f t="shared" si="9"/>
        <v>0</v>
      </c>
      <c r="L45" s="1">
        <f t="shared" si="10"/>
        <v>0</v>
      </c>
      <c r="M45" s="1">
        <f t="shared" si="11"/>
        <v>0</v>
      </c>
      <c r="N45" s="1">
        <v>0</v>
      </c>
      <c r="O45" s="1"/>
      <c r="P45" s="161">
        <v>2.4109999999999999E-2</v>
      </c>
      <c r="Q45" s="157"/>
      <c r="R45" s="157">
        <v>2.4109999999999999E-2</v>
      </c>
      <c r="S45" s="147">
        <f t="shared" si="12"/>
        <v>1.157</v>
      </c>
      <c r="V45" s="161"/>
      <c r="Z45">
        <f t="shared" si="13"/>
        <v>0</v>
      </c>
    </row>
    <row r="46" spans="1:26" ht="25.15" customHeight="1" x14ac:dyDescent="0.75">
      <c r="A46" s="165"/>
      <c r="B46" s="162" t="s">
        <v>116</v>
      </c>
      <c r="C46" s="166" t="s">
        <v>153</v>
      </c>
      <c r="D46" s="189" t="s">
        <v>630</v>
      </c>
      <c r="E46" s="162" t="s">
        <v>146</v>
      </c>
      <c r="F46" s="163">
        <v>10</v>
      </c>
      <c r="G46" s="164">
        <v>0</v>
      </c>
      <c r="H46" s="164">
        <v>0</v>
      </c>
      <c r="I46" s="164">
        <f t="shared" si="7"/>
        <v>0</v>
      </c>
      <c r="J46" s="162">
        <f t="shared" si="8"/>
        <v>0</v>
      </c>
      <c r="K46" s="1">
        <f t="shared" si="9"/>
        <v>0</v>
      </c>
      <c r="L46" s="1">
        <f t="shared" si="10"/>
        <v>0</v>
      </c>
      <c r="M46" s="1">
        <f t="shared" si="11"/>
        <v>0</v>
      </c>
      <c r="N46" s="1">
        <v>0</v>
      </c>
      <c r="O46" s="1"/>
      <c r="P46" s="161">
        <v>5.5809999999999998E-2</v>
      </c>
      <c r="Q46" s="157"/>
      <c r="R46" s="157">
        <v>5.5809999999999998E-2</v>
      </c>
      <c r="S46" s="147">
        <f t="shared" si="12"/>
        <v>0.55800000000000005</v>
      </c>
      <c r="V46" s="161"/>
      <c r="Z46">
        <f t="shared" si="13"/>
        <v>0</v>
      </c>
    </row>
    <row r="47" spans="1:26" ht="25.15" customHeight="1" x14ac:dyDescent="0.75">
      <c r="A47" s="165"/>
      <c r="B47" s="162" t="s">
        <v>116</v>
      </c>
      <c r="C47" s="166" t="s">
        <v>154</v>
      </c>
      <c r="D47" s="189" t="s">
        <v>631</v>
      </c>
      <c r="E47" s="162" t="s">
        <v>146</v>
      </c>
      <c r="F47" s="163">
        <v>6</v>
      </c>
      <c r="G47" s="164">
        <v>0</v>
      </c>
      <c r="H47" s="164">
        <v>0</v>
      </c>
      <c r="I47" s="164">
        <f t="shared" si="7"/>
        <v>0</v>
      </c>
      <c r="J47" s="162">
        <f t="shared" si="8"/>
        <v>0</v>
      </c>
      <c r="K47" s="1">
        <f t="shared" si="9"/>
        <v>0</v>
      </c>
      <c r="L47" s="1">
        <f t="shared" si="10"/>
        <v>0</v>
      </c>
      <c r="M47" s="1">
        <f t="shared" si="11"/>
        <v>0</v>
      </c>
      <c r="N47" s="1">
        <v>0</v>
      </c>
      <c r="O47" s="1"/>
      <c r="P47" s="161">
        <v>0.16703999999999999</v>
      </c>
      <c r="Q47" s="157"/>
      <c r="R47" s="157">
        <v>0.16703999999999999</v>
      </c>
      <c r="S47" s="147">
        <f t="shared" si="12"/>
        <v>1.002</v>
      </c>
      <c r="V47" s="161"/>
      <c r="Z47">
        <f t="shared" si="13"/>
        <v>0</v>
      </c>
    </row>
    <row r="48" spans="1:26" ht="35.15" customHeight="1" x14ac:dyDescent="0.75">
      <c r="A48" s="165"/>
      <c r="B48" s="162" t="s">
        <v>116</v>
      </c>
      <c r="C48" s="166" t="s">
        <v>155</v>
      </c>
      <c r="D48" s="189" t="s">
        <v>632</v>
      </c>
      <c r="E48" s="162" t="s">
        <v>146</v>
      </c>
      <c r="F48" s="163">
        <v>6</v>
      </c>
      <c r="G48" s="164">
        <v>0</v>
      </c>
      <c r="H48" s="164">
        <v>0</v>
      </c>
      <c r="I48" s="164">
        <f t="shared" si="7"/>
        <v>0</v>
      </c>
      <c r="J48" s="162">
        <f t="shared" si="8"/>
        <v>0</v>
      </c>
      <c r="K48" s="1">
        <f t="shared" si="9"/>
        <v>0</v>
      </c>
      <c r="L48" s="1">
        <f t="shared" si="10"/>
        <v>0</v>
      </c>
      <c r="M48" s="1">
        <f t="shared" si="11"/>
        <v>0</v>
      </c>
      <c r="N48" s="1">
        <v>0</v>
      </c>
      <c r="O48" s="1"/>
      <c r="P48" s="161">
        <v>5.1000000000000004E-3</v>
      </c>
      <c r="Q48" s="157"/>
      <c r="R48" s="157">
        <v>5.1000000000000004E-3</v>
      </c>
      <c r="S48" s="147">
        <f t="shared" si="12"/>
        <v>3.1E-2</v>
      </c>
      <c r="V48" s="161"/>
      <c r="Z48">
        <f t="shared" si="13"/>
        <v>0</v>
      </c>
    </row>
    <row r="49" spans="1:26" ht="25.15" customHeight="1" x14ac:dyDescent="0.75">
      <c r="A49" s="165"/>
      <c r="B49" s="162" t="s">
        <v>112</v>
      </c>
      <c r="C49" s="166" t="s">
        <v>156</v>
      </c>
      <c r="D49" s="162" t="s">
        <v>157</v>
      </c>
      <c r="E49" s="162" t="s">
        <v>146</v>
      </c>
      <c r="F49" s="163">
        <v>1</v>
      </c>
      <c r="G49" s="164">
        <v>0</v>
      </c>
      <c r="H49" s="164">
        <v>0</v>
      </c>
      <c r="I49" s="164">
        <f t="shared" si="7"/>
        <v>0</v>
      </c>
      <c r="J49" s="162">
        <f t="shared" si="8"/>
        <v>0</v>
      </c>
      <c r="K49" s="1">
        <f t="shared" si="9"/>
        <v>0</v>
      </c>
      <c r="L49" s="1">
        <f t="shared" si="10"/>
        <v>0</v>
      </c>
      <c r="M49" s="1">
        <f t="shared" si="11"/>
        <v>0</v>
      </c>
      <c r="N49" s="1">
        <v>0</v>
      </c>
      <c r="O49" s="1"/>
      <c r="P49" s="161">
        <v>0.21859000000000001</v>
      </c>
      <c r="Q49" s="157"/>
      <c r="R49" s="157">
        <v>0.21859000000000001</v>
      </c>
      <c r="S49" s="147">
        <f t="shared" si="12"/>
        <v>0.219</v>
      </c>
      <c r="V49" s="161"/>
      <c r="Z49">
        <f t="shared" si="13"/>
        <v>0</v>
      </c>
    </row>
    <row r="50" spans="1:26" x14ac:dyDescent="0.75">
      <c r="A50" s="147"/>
      <c r="B50" s="147"/>
      <c r="C50" s="147"/>
      <c r="D50" s="147" t="s">
        <v>72</v>
      </c>
      <c r="E50" s="147"/>
      <c r="F50" s="161"/>
      <c r="G50" s="150">
        <f>ROUND((SUM(L43:L49))/1,2)</f>
        <v>0</v>
      </c>
      <c r="H50" s="150">
        <f>ROUND((SUM(M43:M49))/1,2)</f>
        <v>0</v>
      </c>
      <c r="I50" s="150">
        <f>ROUND((SUM(I43:I49))/1,2)</f>
        <v>0</v>
      </c>
      <c r="J50" s="147"/>
      <c r="K50" s="147"/>
      <c r="L50" s="147">
        <f>ROUND((SUM(L43:L49))/1,2)</f>
        <v>0</v>
      </c>
      <c r="M50" s="147">
        <f>ROUND((SUM(M43:M49))/1,2)</f>
        <v>0</v>
      </c>
      <c r="N50" s="147"/>
      <c r="O50" s="147"/>
      <c r="P50" s="167"/>
      <c r="Q50" s="147"/>
      <c r="R50" s="147"/>
      <c r="S50" s="167">
        <f>ROUND((SUM(S43:S49))/1,2)</f>
        <v>6.29</v>
      </c>
      <c r="T50" s="144"/>
      <c r="U50" s="144"/>
      <c r="V50" s="2">
        <f>ROUND((SUM(V43:V49))/1,2)</f>
        <v>0</v>
      </c>
      <c r="W50" s="144"/>
      <c r="X50" s="144"/>
      <c r="Y50" s="144"/>
      <c r="Z50" s="144"/>
    </row>
    <row r="51" spans="1:26" x14ac:dyDescent="0.75">
      <c r="A51" s="1"/>
      <c r="B51" s="1"/>
      <c r="C51" s="1"/>
      <c r="D51" s="1"/>
      <c r="E51" s="1"/>
      <c r="F51" s="157"/>
      <c r="G51" s="140"/>
      <c r="H51" s="140"/>
      <c r="I51" s="140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75">
      <c r="A52" s="147"/>
      <c r="B52" s="147"/>
      <c r="C52" s="147"/>
      <c r="D52" s="147" t="s">
        <v>73</v>
      </c>
      <c r="E52" s="147"/>
      <c r="F52" s="161"/>
      <c r="G52" s="148"/>
      <c r="H52" s="148"/>
      <c r="I52" s="148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4"/>
      <c r="U52" s="144"/>
      <c r="V52" s="147"/>
      <c r="W52" s="144"/>
      <c r="X52" s="144"/>
      <c r="Y52" s="144"/>
      <c r="Z52" s="144"/>
    </row>
    <row r="53" spans="1:26" ht="25.15" customHeight="1" x14ac:dyDescent="0.75">
      <c r="A53" s="165"/>
      <c r="B53" s="162" t="s">
        <v>112</v>
      </c>
      <c r="C53" s="166" t="s">
        <v>158</v>
      </c>
      <c r="D53" s="162" t="s">
        <v>159</v>
      </c>
      <c r="E53" s="162" t="s">
        <v>105</v>
      </c>
      <c r="F53" s="163">
        <v>0.75</v>
      </c>
      <c r="G53" s="164">
        <v>0</v>
      </c>
      <c r="H53" s="164">
        <v>0</v>
      </c>
      <c r="I53" s="164">
        <f t="shared" ref="I53:I84" si="14">ROUND(F53*(G53+H53),2)</f>
        <v>0</v>
      </c>
      <c r="J53" s="162">
        <f t="shared" ref="J53:J84" si="15">ROUND(F53*(N53),2)</f>
        <v>0</v>
      </c>
      <c r="K53" s="1">
        <f t="shared" ref="K53:K84" si="16">ROUND(F53*(O53),2)</f>
        <v>0</v>
      </c>
      <c r="L53" s="1">
        <f t="shared" ref="L53:L84" si="17">ROUND(F53*(G53),2)</f>
        <v>0</v>
      </c>
      <c r="M53" s="1">
        <f t="shared" ref="M53:M84" si="18">ROUND(F53*(H53),2)</f>
        <v>0</v>
      </c>
      <c r="N53" s="1">
        <v>0</v>
      </c>
      <c r="O53" s="1"/>
      <c r="P53" s="161">
        <v>2.0952500000000001</v>
      </c>
      <c r="Q53" s="157"/>
      <c r="R53" s="157">
        <v>2.0952500000000001</v>
      </c>
      <c r="S53" s="147">
        <f t="shared" ref="S53:S84" si="19">ROUND(F53*(P53),3)</f>
        <v>1.571</v>
      </c>
      <c r="V53" s="161"/>
      <c r="Z53">
        <f t="shared" ref="Z53:Z84" si="20">0.058844*POWER(I53,0.952797)</f>
        <v>0</v>
      </c>
    </row>
    <row r="54" spans="1:26" ht="25.15" customHeight="1" x14ac:dyDescent="0.75">
      <c r="A54" s="165"/>
      <c r="B54" s="162" t="s">
        <v>116</v>
      </c>
      <c r="C54" s="166" t="s">
        <v>160</v>
      </c>
      <c r="D54" s="189" t="s">
        <v>633</v>
      </c>
      <c r="E54" s="162" t="s">
        <v>105</v>
      </c>
      <c r="F54" s="163">
        <v>1</v>
      </c>
      <c r="G54" s="164">
        <v>0</v>
      </c>
      <c r="H54" s="164">
        <v>0</v>
      </c>
      <c r="I54" s="164">
        <f t="shared" si="14"/>
        <v>0</v>
      </c>
      <c r="J54" s="162">
        <f t="shared" si="15"/>
        <v>0</v>
      </c>
      <c r="K54" s="1">
        <f t="shared" si="16"/>
        <v>0</v>
      </c>
      <c r="L54" s="1">
        <f t="shared" si="17"/>
        <v>0</v>
      </c>
      <c r="M54" s="1">
        <f t="shared" si="18"/>
        <v>0</v>
      </c>
      <c r="N54" s="1">
        <v>0</v>
      </c>
      <c r="O54" s="1"/>
      <c r="P54" s="161">
        <v>2.2657500000000002</v>
      </c>
      <c r="Q54" s="157"/>
      <c r="R54" s="157">
        <v>2.2657500000000002</v>
      </c>
      <c r="S54" s="147">
        <f t="shared" si="19"/>
        <v>2.266</v>
      </c>
      <c r="V54" s="161"/>
      <c r="Z54">
        <f t="shared" si="20"/>
        <v>0</v>
      </c>
    </row>
    <row r="55" spans="1:26" ht="25.15" customHeight="1" x14ac:dyDescent="0.75">
      <c r="A55" s="165"/>
      <c r="B55" s="162" t="s">
        <v>116</v>
      </c>
      <c r="C55" s="166" t="s">
        <v>161</v>
      </c>
      <c r="D55" s="162" t="s">
        <v>162</v>
      </c>
      <c r="E55" s="162" t="s">
        <v>105</v>
      </c>
      <c r="F55" s="163">
        <v>0.56000000000000005</v>
      </c>
      <c r="G55" s="164">
        <v>0</v>
      </c>
      <c r="H55" s="164">
        <v>0</v>
      </c>
      <c r="I55" s="164">
        <f t="shared" si="14"/>
        <v>0</v>
      </c>
      <c r="J55" s="162">
        <f t="shared" si="15"/>
        <v>0</v>
      </c>
      <c r="K55" s="1">
        <f t="shared" si="16"/>
        <v>0</v>
      </c>
      <c r="L55" s="1">
        <f t="shared" si="17"/>
        <v>0</v>
      </c>
      <c r="M55" s="1">
        <f t="shared" si="18"/>
        <v>0</v>
      </c>
      <c r="N55" s="1">
        <v>0</v>
      </c>
      <c r="O55" s="1"/>
      <c r="P55" s="161">
        <v>2.2395700000000001</v>
      </c>
      <c r="Q55" s="157"/>
      <c r="R55" s="157">
        <v>2.2395700000000001</v>
      </c>
      <c r="S55" s="147">
        <f t="shared" si="19"/>
        <v>1.254</v>
      </c>
      <c r="V55" s="161"/>
      <c r="Z55">
        <f t="shared" si="20"/>
        <v>0</v>
      </c>
    </row>
    <row r="56" spans="1:26" ht="25.15" customHeight="1" x14ac:dyDescent="0.75">
      <c r="A56" s="165"/>
      <c r="B56" s="162" t="s">
        <v>116</v>
      </c>
      <c r="C56" s="166" t="s">
        <v>161</v>
      </c>
      <c r="D56" s="162" t="s">
        <v>163</v>
      </c>
      <c r="E56" s="162" t="s">
        <v>105</v>
      </c>
      <c r="F56" s="163">
        <v>0.3</v>
      </c>
      <c r="G56" s="164">
        <v>0</v>
      </c>
      <c r="H56" s="164">
        <v>0</v>
      </c>
      <c r="I56" s="164">
        <f t="shared" si="14"/>
        <v>0</v>
      </c>
      <c r="J56" s="162">
        <f t="shared" si="15"/>
        <v>0</v>
      </c>
      <c r="K56" s="1">
        <f t="shared" si="16"/>
        <v>0</v>
      </c>
      <c r="L56" s="1">
        <f t="shared" si="17"/>
        <v>0</v>
      </c>
      <c r="M56" s="1">
        <f t="shared" si="18"/>
        <v>0</v>
      </c>
      <c r="N56" s="1">
        <v>0</v>
      </c>
      <c r="O56" s="1"/>
      <c r="P56" s="161">
        <v>2.2395700000000001</v>
      </c>
      <c r="Q56" s="157"/>
      <c r="R56" s="157">
        <v>2.2395700000000001</v>
      </c>
      <c r="S56" s="147">
        <f t="shared" si="19"/>
        <v>0.67200000000000004</v>
      </c>
      <c r="V56" s="161"/>
      <c r="Z56">
        <f t="shared" si="20"/>
        <v>0</v>
      </c>
    </row>
    <row r="57" spans="1:26" ht="25.15" customHeight="1" x14ac:dyDescent="0.75">
      <c r="A57" s="165"/>
      <c r="B57" s="162" t="s">
        <v>116</v>
      </c>
      <c r="C57" s="166" t="s">
        <v>161</v>
      </c>
      <c r="D57" s="162" t="s">
        <v>164</v>
      </c>
      <c r="E57" s="162" t="s">
        <v>105</v>
      </c>
      <c r="F57" s="163">
        <v>2.16</v>
      </c>
      <c r="G57" s="164">
        <v>0</v>
      </c>
      <c r="H57" s="164">
        <v>0</v>
      </c>
      <c r="I57" s="164">
        <f t="shared" si="14"/>
        <v>0</v>
      </c>
      <c r="J57" s="162">
        <f t="shared" si="15"/>
        <v>0</v>
      </c>
      <c r="K57" s="1">
        <f t="shared" si="16"/>
        <v>0</v>
      </c>
      <c r="L57" s="1">
        <f t="shared" si="17"/>
        <v>0</v>
      </c>
      <c r="M57" s="1">
        <f t="shared" si="18"/>
        <v>0</v>
      </c>
      <c r="N57" s="1">
        <v>0</v>
      </c>
      <c r="O57" s="1"/>
      <c r="P57" s="161">
        <v>2.2395700000000001</v>
      </c>
      <c r="Q57" s="157"/>
      <c r="R57" s="157">
        <v>2.2395700000000001</v>
      </c>
      <c r="S57" s="147">
        <f t="shared" si="19"/>
        <v>4.8369999999999997</v>
      </c>
      <c r="V57" s="161"/>
      <c r="Z57">
        <f t="shared" si="20"/>
        <v>0</v>
      </c>
    </row>
    <row r="58" spans="1:26" ht="25.15" customHeight="1" x14ac:dyDescent="0.75">
      <c r="A58" s="165"/>
      <c r="B58" s="162" t="s">
        <v>116</v>
      </c>
      <c r="C58" s="166" t="s">
        <v>161</v>
      </c>
      <c r="D58" s="162" t="s">
        <v>165</v>
      </c>
      <c r="E58" s="162" t="s">
        <v>105</v>
      </c>
      <c r="F58" s="163">
        <v>1.2</v>
      </c>
      <c r="G58" s="164">
        <v>0</v>
      </c>
      <c r="H58" s="164">
        <v>0</v>
      </c>
      <c r="I58" s="164">
        <f t="shared" si="14"/>
        <v>0</v>
      </c>
      <c r="J58" s="162">
        <f t="shared" si="15"/>
        <v>0</v>
      </c>
      <c r="K58" s="1">
        <f t="shared" si="16"/>
        <v>0</v>
      </c>
      <c r="L58" s="1">
        <f t="shared" si="17"/>
        <v>0</v>
      </c>
      <c r="M58" s="1">
        <f t="shared" si="18"/>
        <v>0</v>
      </c>
      <c r="N58" s="1">
        <v>0</v>
      </c>
      <c r="O58" s="1"/>
      <c r="P58" s="161">
        <v>2.2395700000000001</v>
      </c>
      <c r="Q58" s="157"/>
      <c r="R58" s="157">
        <v>2.2395700000000001</v>
      </c>
      <c r="S58" s="147">
        <f t="shared" si="19"/>
        <v>2.6869999999999998</v>
      </c>
      <c r="V58" s="161"/>
      <c r="Z58">
        <f t="shared" si="20"/>
        <v>0</v>
      </c>
    </row>
    <row r="59" spans="1:26" ht="35.15" customHeight="1" x14ac:dyDescent="0.75">
      <c r="A59" s="165"/>
      <c r="B59" s="162" t="s">
        <v>116</v>
      </c>
      <c r="C59" s="166" t="s">
        <v>166</v>
      </c>
      <c r="D59" s="162" t="s">
        <v>167</v>
      </c>
      <c r="E59" s="162" t="s">
        <v>115</v>
      </c>
      <c r="F59" s="163">
        <v>7</v>
      </c>
      <c r="G59" s="164">
        <v>0</v>
      </c>
      <c r="H59" s="164">
        <v>0</v>
      </c>
      <c r="I59" s="164">
        <f t="shared" si="14"/>
        <v>0</v>
      </c>
      <c r="J59" s="162">
        <f t="shared" si="15"/>
        <v>0</v>
      </c>
      <c r="K59" s="1">
        <f t="shared" si="16"/>
        <v>0</v>
      </c>
      <c r="L59" s="1">
        <f t="shared" si="17"/>
        <v>0</v>
      </c>
      <c r="M59" s="1">
        <f t="shared" si="18"/>
        <v>0</v>
      </c>
      <c r="N59" s="1">
        <v>0</v>
      </c>
      <c r="O59" s="1"/>
      <c r="P59" s="161">
        <v>2.7000000000000001E-3</v>
      </c>
      <c r="Q59" s="157"/>
      <c r="R59" s="157">
        <v>2.7000000000000001E-3</v>
      </c>
      <c r="S59" s="147">
        <f t="shared" si="19"/>
        <v>1.9E-2</v>
      </c>
      <c r="V59" s="161"/>
      <c r="Z59">
        <f t="shared" si="20"/>
        <v>0</v>
      </c>
    </row>
    <row r="60" spans="1:26" ht="35.15" customHeight="1" x14ac:dyDescent="0.75">
      <c r="A60" s="165"/>
      <c r="B60" s="162" t="s">
        <v>116</v>
      </c>
      <c r="C60" s="166" t="s">
        <v>166</v>
      </c>
      <c r="D60" s="162" t="s">
        <v>168</v>
      </c>
      <c r="E60" s="162" t="s">
        <v>115</v>
      </c>
      <c r="F60" s="163">
        <v>23.75</v>
      </c>
      <c r="G60" s="164">
        <v>0</v>
      </c>
      <c r="H60" s="164">
        <v>0</v>
      </c>
      <c r="I60" s="164">
        <f t="shared" si="14"/>
        <v>0</v>
      </c>
      <c r="J60" s="162">
        <f t="shared" si="15"/>
        <v>0</v>
      </c>
      <c r="K60" s="1">
        <f t="shared" si="16"/>
        <v>0</v>
      </c>
      <c r="L60" s="1">
        <f t="shared" si="17"/>
        <v>0</v>
      </c>
      <c r="M60" s="1">
        <f t="shared" si="18"/>
        <v>0</v>
      </c>
      <c r="N60" s="1">
        <v>0</v>
      </c>
      <c r="O60" s="1"/>
      <c r="P60" s="161">
        <v>2.7000000000000001E-3</v>
      </c>
      <c r="Q60" s="157"/>
      <c r="R60" s="157">
        <v>2.7000000000000001E-3</v>
      </c>
      <c r="S60" s="147">
        <f t="shared" si="19"/>
        <v>6.4000000000000001E-2</v>
      </c>
      <c r="V60" s="161"/>
      <c r="Z60">
        <f t="shared" si="20"/>
        <v>0</v>
      </c>
    </row>
    <row r="61" spans="1:26" ht="35.15" customHeight="1" x14ac:dyDescent="0.75">
      <c r="A61" s="165"/>
      <c r="B61" s="162" t="s">
        <v>116</v>
      </c>
      <c r="C61" s="166" t="s">
        <v>166</v>
      </c>
      <c r="D61" s="162" t="s">
        <v>169</v>
      </c>
      <c r="E61" s="162" t="s">
        <v>115</v>
      </c>
      <c r="F61" s="163">
        <v>3.7</v>
      </c>
      <c r="G61" s="164">
        <v>0</v>
      </c>
      <c r="H61" s="164">
        <v>0</v>
      </c>
      <c r="I61" s="164">
        <f t="shared" si="14"/>
        <v>0</v>
      </c>
      <c r="J61" s="162">
        <f t="shared" si="15"/>
        <v>0</v>
      </c>
      <c r="K61" s="1">
        <f t="shared" si="16"/>
        <v>0</v>
      </c>
      <c r="L61" s="1">
        <f t="shared" si="17"/>
        <v>0</v>
      </c>
      <c r="M61" s="1">
        <f t="shared" si="18"/>
        <v>0</v>
      </c>
      <c r="N61" s="1">
        <v>0</v>
      </c>
      <c r="O61" s="1"/>
      <c r="P61" s="161">
        <v>2.7000000000000001E-3</v>
      </c>
      <c r="Q61" s="157"/>
      <c r="R61" s="157">
        <v>2.7000000000000001E-3</v>
      </c>
      <c r="S61" s="147">
        <f t="shared" si="19"/>
        <v>0.01</v>
      </c>
      <c r="V61" s="161"/>
      <c r="Z61">
        <f t="shared" si="20"/>
        <v>0</v>
      </c>
    </row>
    <row r="62" spans="1:26" ht="35.15" customHeight="1" x14ac:dyDescent="0.75">
      <c r="A62" s="165"/>
      <c r="B62" s="162" t="s">
        <v>116</v>
      </c>
      <c r="C62" s="166" t="s">
        <v>166</v>
      </c>
      <c r="D62" s="162" t="s">
        <v>170</v>
      </c>
      <c r="E62" s="162" t="s">
        <v>115</v>
      </c>
      <c r="F62" s="163">
        <v>3.7</v>
      </c>
      <c r="G62" s="164">
        <v>0</v>
      </c>
      <c r="H62" s="164">
        <v>0</v>
      </c>
      <c r="I62" s="164">
        <f t="shared" si="14"/>
        <v>0</v>
      </c>
      <c r="J62" s="162">
        <f t="shared" si="15"/>
        <v>0</v>
      </c>
      <c r="K62" s="1">
        <f t="shared" si="16"/>
        <v>0</v>
      </c>
      <c r="L62" s="1">
        <f t="shared" si="17"/>
        <v>0</v>
      </c>
      <c r="M62" s="1">
        <f t="shared" si="18"/>
        <v>0</v>
      </c>
      <c r="N62" s="1">
        <v>0</v>
      </c>
      <c r="O62" s="1"/>
      <c r="P62" s="161">
        <v>2.7000000000000001E-3</v>
      </c>
      <c r="Q62" s="157"/>
      <c r="R62" s="157">
        <v>2.7000000000000001E-3</v>
      </c>
      <c r="S62" s="147">
        <f t="shared" si="19"/>
        <v>0.01</v>
      </c>
      <c r="V62" s="161"/>
      <c r="Z62">
        <f t="shared" si="20"/>
        <v>0</v>
      </c>
    </row>
    <row r="63" spans="1:26" ht="25.15" customHeight="1" x14ac:dyDescent="0.75">
      <c r="A63" s="165"/>
      <c r="B63" s="162" t="s">
        <v>171</v>
      </c>
      <c r="C63" s="166" t="s">
        <v>172</v>
      </c>
      <c r="D63" s="189" t="s">
        <v>634</v>
      </c>
      <c r="E63" s="162" t="s">
        <v>115</v>
      </c>
      <c r="F63" s="163">
        <v>7</v>
      </c>
      <c r="G63" s="164">
        <v>0</v>
      </c>
      <c r="H63" s="164">
        <v>0</v>
      </c>
      <c r="I63" s="164">
        <f t="shared" si="14"/>
        <v>0</v>
      </c>
      <c r="J63" s="162">
        <f t="shared" si="15"/>
        <v>0</v>
      </c>
      <c r="K63" s="1">
        <f t="shared" si="16"/>
        <v>0</v>
      </c>
      <c r="L63" s="1">
        <f t="shared" si="17"/>
        <v>0</v>
      </c>
      <c r="M63" s="1">
        <f t="shared" si="18"/>
        <v>0</v>
      </c>
      <c r="N63" s="1">
        <v>0</v>
      </c>
      <c r="O63" s="1"/>
      <c r="P63" s="161">
        <v>2.9999999999999997E-4</v>
      </c>
      <c r="Q63" s="157"/>
      <c r="R63" s="157">
        <v>2.9999999999999997E-4</v>
      </c>
      <c r="S63" s="147">
        <f t="shared" si="19"/>
        <v>2E-3</v>
      </c>
      <c r="V63" s="161"/>
      <c r="Z63">
        <f t="shared" si="20"/>
        <v>0</v>
      </c>
    </row>
    <row r="64" spans="1:26" ht="25.15" customHeight="1" x14ac:dyDescent="0.75">
      <c r="A64" s="165"/>
      <c r="B64" s="162" t="s">
        <v>171</v>
      </c>
      <c r="C64" s="166" t="s">
        <v>172</v>
      </c>
      <c r="D64" s="189" t="s">
        <v>635</v>
      </c>
      <c r="E64" s="162" t="s">
        <v>115</v>
      </c>
      <c r="F64" s="163">
        <v>13.5</v>
      </c>
      <c r="G64" s="164">
        <v>0</v>
      </c>
      <c r="H64" s="164">
        <v>0</v>
      </c>
      <c r="I64" s="164">
        <f t="shared" si="14"/>
        <v>0</v>
      </c>
      <c r="J64" s="162">
        <f t="shared" si="15"/>
        <v>0</v>
      </c>
      <c r="K64" s="1">
        <f t="shared" si="16"/>
        <v>0</v>
      </c>
      <c r="L64" s="1">
        <f t="shared" si="17"/>
        <v>0</v>
      </c>
      <c r="M64" s="1">
        <f t="shared" si="18"/>
        <v>0</v>
      </c>
      <c r="N64" s="1">
        <v>0</v>
      </c>
      <c r="O64" s="1"/>
      <c r="P64" s="161">
        <v>2.9999999999999997E-4</v>
      </c>
      <c r="Q64" s="157"/>
      <c r="R64" s="157">
        <v>2.9999999999999997E-4</v>
      </c>
      <c r="S64" s="147">
        <f t="shared" si="19"/>
        <v>4.0000000000000001E-3</v>
      </c>
      <c r="V64" s="161"/>
      <c r="Z64">
        <f t="shared" si="20"/>
        <v>0</v>
      </c>
    </row>
    <row r="65" spans="1:26" ht="25.15" customHeight="1" x14ac:dyDescent="0.75">
      <c r="A65" s="165"/>
      <c r="B65" s="162" t="s">
        <v>171</v>
      </c>
      <c r="C65" s="166" t="s">
        <v>172</v>
      </c>
      <c r="D65" s="188" t="s">
        <v>634</v>
      </c>
      <c r="E65" s="162" t="s">
        <v>115</v>
      </c>
      <c r="F65" s="163">
        <v>3.7</v>
      </c>
      <c r="G65" s="164">
        <v>0</v>
      </c>
      <c r="H65" s="164">
        <v>0</v>
      </c>
      <c r="I65" s="164">
        <f t="shared" si="14"/>
        <v>0</v>
      </c>
      <c r="J65" s="162">
        <f t="shared" si="15"/>
        <v>0</v>
      </c>
      <c r="K65" s="1">
        <f t="shared" si="16"/>
        <v>0</v>
      </c>
      <c r="L65" s="1">
        <f t="shared" si="17"/>
        <v>0</v>
      </c>
      <c r="M65" s="1">
        <f t="shared" si="18"/>
        <v>0</v>
      </c>
      <c r="N65" s="1">
        <v>0</v>
      </c>
      <c r="O65" s="1"/>
      <c r="P65" s="161">
        <v>2.9999999999999997E-4</v>
      </c>
      <c r="Q65" s="157"/>
      <c r="R65" s="157">
        <v>2.9999999999999997E-4</v>
      </c>
      <c r="S65" s="147">
        <f t="shared" si="19"/>
        <v>1E-3</v>
      </c>
      <c r="V65" s="161"/>
      <c r="Z65">
        <f t="shared" si="20"/>
        <v>0</v>
      </c>
    </row>
    <row r="66" spans="1:26" ht="35.15" customHeight="1" x14ac:dyDescent="0.75">
      <c r="A66" s="165"/>
      <c r="B66" s="162" t="s">
        <v>116</v>
      </c>
      <c r="C66" s="166" t="s">
        <v>173</v>
      </c>
      <c r="D66" s="162" t="s">
        <v>174</v>
      </c>
      <c r="E66" s="162" t="s">
        <v>115</v>
      </c>
      <c r="F66" s="163">
        <v>39.299999999999997</v>
      </c>
      <c r="G66" s="164">
        <v>0</v>
      </c>
      <c r="H66" s="164">
        <v>0</v>
      </c>
      <c r="I66" s="164">
        <f t="shared" si="14"/>
        <v>0</v>
      </c>
      <c r="J66" s="162">
        <f t="shared" si="15"/>
        <v>0</v>
      </c>
      <c r="K66" s="1">
        <f t="shared" si="16"/>
        <v>0</v>
      </c>
      <c r="L66" s="1">
        <f t="shared" si="17"/>
        <v>0</v>
      </c>
      <c r="M66" s="1">
        <f t="shared" si="18"/>
        <v>0</v>
      </c>
      <c r="N66" s="1">
        <v>0</v>
      </c>
      <c r="O66" s="1"/>
      <c r="P66" s="161">
        <v>3.6740000000000002E-2</v>
      </c>
      <c r="Q66" s="157"/>
      <c r="R66" s="157">
        <v>3.6740000000000002E-2</v>
      </c>
      <c r="S66" s="147">
        <f t="shared" si="19"/>
        <v>1.444</v>
      </c>
      <c r="V66" s="161"/>
      <c r="Z66">
        <f t="shared" si="20"/>
        <v>0</v>
      </c>
    </row>
    <row r="67" spans="1:26" ht="25.15" customHeight="1" x14ac:dyDescent="0.75">
      <c r="A67" s="165"/>
      <c r="B67" s="162" t="s">
        <v>171</v>
      </c>
      <c r="C67" s="166" t="s">
        <v>172</v>
      </c>
      <c r="D67" s="188" t="s">
        <v>636</v>
      </c>
      <c r="E67" s="162" t="s">
        <v>115</v>
      </c>
      <c r="F67" s="163">
        <v>23.75</v>
      </c>
      <c r="G67" s="164">
        <v>0</v>
      </c>
      <c r="H67" s="164">
        <v>0</v>
      </c>
      <c r="I67" s="164">
        <f t="shared" si="14"/>
        <v>0</v>
      </c>
      <c r="J67" s="162">
        <f t="shared" si="15"/>
        <v>0</v>
      </c>
      <c r="K67" s="1">
        <f t="shared" si="16"/>
        <v>0</v>
      </c>
      <c r="L67" s="1">
        <f t="shared" si="17"/>
        <v>0</v>
      </c>
      <c r="M67" s="1">
        <f t="shared" si="18"/>
        <v>0</v>
      </c>
      <c r="N67" s="1">
        <v>0</v>
      </c>
      <c r="O67" s="1"/>
      <c r="P67" s="161">
        <v>2.9999999999999997E-4</v>
      </c>
      <c r="Q67" s="157"/>
      <c r="R67" s="157">
        <v>2.9999999999999997E-4</v>
      </c>
      <c r="S67" s="147">
        <f t="shared" si="19"/>
        <v>7.0000000000000001E-3</v>
      </c>
      <c r="V67" s="161"/>
      <c r="Z67">
        <f t="shared" si="20"/>
        <v>0</v>
      </c>
    </row>
    <row r="68" spans="1:26" ht="25.15" customHeight="1" x14ac:dyDescent="0.75">
      <c r="A68" s="165"/>
      <c r="B68" s="162" t="s">
        <v>116</v>
      </c>
      <c r="C68" s="166" t="s">
        <v>175</v>
      </c>
      <c r="D68" s="162" t="s">
        <v>176</v>
      </c>
      <c r="E68" s="162" t="s">
        <v>115</v>
      </c>
      <c r="F68" s="163">
        <v>3.7</v>
      </c>
      <c r="G68" s="164">
        <v>0</v>
      </c>
      <c r="H68" s="164">
        <v>0</v>
      </c>
      <c r="I68" s="164">
        <f t="shared" si="14"/>
        <v>0</v>
      </c>
      <c r="J68" s="162">
        <f t="shared" si="15"/>
        <v>0</v>
      </c>
      <c r="K68" s="1">
        <f t="shared" si="16"/>
        <v>0</v>
      </c>
      <c r="L68" s="1">
        <f t="shared" si="17"/>
        <v>0</v>
      </c>
      <c r="M68" s="1">
        <f t="shared" si="18"/>
        <v>0</v>
      </c>
      <c r="N68" s="1">
        <v>0</v>
      </c>
      <c r="O68" s="1"/>
      <c r="P68" s="161">
        <v>0.10780000000000001</v>
      </c>
      <c r="Q68" s="157"/>
      <c r="R68" s="157">
        <v>0.10780000000000001</v>
      </c>
      <c r="S68" s="147">
        <f t="shared" si="19"/>
        <v>0.39900000000000002</v>
      </c>
      <c r="V68" s="161"/>
      <c r="Z68">
        <f t="shared" si="20"/>
        <v>0</v>
      </c>
    </row>
    <row r="69" spans="1:26" ht="35.15" customHeight="1" x14ac:dyDescent="0.75">
      <c r="A69" s="165"/>
      <c r="B69" s="162" t="s">
        <v>116</v>
      </c>
      <c r="C69" s="166" t="s">
        <v>177</v>
      </c>
      <c r="D69" s="189" t="s">
        <v>637</v>
      </c>
      <c r="E69" s="162" t="s">
        <v>115</v>
      </c>
      <c r="F69" s="163">
        <v>13</v>
      </c>
      <c r="G69" s="164">
        <v>0</v>
      </c>
      <c r="H69" s="164">
        <v>0</v>
      </c>
      <c r="I69" s="164">
        <f t="shared" si="14"/>
        <v>0</v>
      </c>
      <c r="J69" s="162">
        <f t="shared" si="15"/>
        <v>0</v>
      </c>
      <c r="K69" s="1">
        <f t="shared" si="16"/>
        <v>0</v>
      </c>
      <c r="L69" s="1">
        <f t="shared" si="17"/>
        <v>0</v>
      </c>
      <c r="M69" s="1">
        <f t="shared" si="18"/>
        <v>0</v>
      </c>
      <c r="N69" s="1">
        <v>0</v>
      </c>
      <c r="O69" s="1"/>
      <c r="P69" s="161">
        <v>2.1700000000000001E-3</v>
      </c>
      <c r="Q69" s="157"/>
      <c r="R69" s="157">
        <v>2.1700000000000001E-3</v>
      </c>
      <c r="S69" s="147">
        <f t="shared" si="19"/>
        <v>2.8000000000000001E-2</v>
      </c>
      <c r="V69" s="161"/>
      <c r="Z69">
        <f t="shared" si="20"/>
        <v>0</v>
      </c>
    </row>
    <row r="70" spans="1:26" ht="35.15" customHeight="1" x14ac:dyDescent="0.75">
      <c r="A70" s="165"/>
      <c r="B70" s="162" t="s">
        <v>116</v>
      </c>
      <c r="C70" s="166" t="s">
        <v>177</v>
      </c>
      <c r="D70" s="189" t="s">
        <v>638</v>
      </c>
      <c r="E70" s="162" t="s">
        <v>115</v>
      </c>
      <c r="F70" s="163">
        <v>7</v>
      </c>
      <c r="G70" s="164">
        <v>0</v>
      </c>
      <c r="H70" s="164">
        <v>0</v>
      </c>
      <c r="I70" s="164">
        <f t="shared" si="14"/>
        <v>0</v>
      </c>
      <c r="J70" s="162">
        <f t="shared" si="15"/>
        <v>0</v>
      </c>
      <c r="K70" s="1">
        <f t="shared" si="16"/>
        <v>0</v>
      </c>
      <c r="L70" s="1">
        <f t="shared" si="17"/>
        <v>0</v>
      </c>
      <c r="M70" s="1">
        <f t="shared" si="18"/>
        <v>0</v>
      </c>
      <c r="N70" s="1">
        <v>0</v>
      </c>
      <c r="O70" s="1"/>
      <c r="P70" s="161">
        <v>2.1700000000000001E-3</v>
      </c>
      <c r="Q70" s="157"/>
      <c r="R70" s="157">
        <v>2.1700000000000001E-3</v>
      </c>
      <c r="S70" s="147">
        <f t="shared" si="19"/>
        <v>1.4999999999999999E-2</v>
      </c>
      <c r="V70" s="161"/>
      <c r="Z70">
        <f t="shared" si="20"/>
        <v>0</v>
      </c>
    </row>
    <row r="71" spans="1:26" ht="35.15" customHeight="1" x14ac:dyDescent="0.75">
      <c r="A71" s="165"/>
      <c r="B71" s="162" t="s">
        <v>116</v>
      </c>
      <c r="C71" s="166" t="s">
        <v>177</v>
      </c>
      <c r="D71" s="189" t="s">
        <v>639</v>
      </c>
      <c r="E71" s="162" t="s">
        <v>115</v>
      </c>
      <c r="F71" s="163">
        <v>13.1</v>
      </c>
      <c r="G71" s="164">
        <v>0</v>
      </c>
      <c r="H71" s="164">
        <v>0</v>
      </c>
      <c r="I71" s="164">
        <f t="shared" si="14"/>
        <v>0</v>
      </c>
      <c r="J71" s="162">
        <f t="shared" si="15"/>
        <v>0</v>
      </c>
      <c r="K71" s="1">
        <f t="shared" si="16"/>
        <v>0</v>
      </c>
      <c r="L71" s="1">
        <f t="shared" si="17"/>
        <v>0</v>
      </c>
      <c r="M71" s="1">
        <f t="shared" si="18"/>
        <v>0</v>
      </c>
      <c r="N71" s="1">
        <v>0</v>
      </c>
      <c r="O71" s="1"/>
      <c r="P71" s="161">
        <v>2.1700000000000001E-3</v>
      </c>
      <c r="Q71" s="157"/>
      <c r="R71" s="157">
        <v>2.1700000000000001E-3</v>
      </c>
      <c r="S71" s="147">
        <f t="shared" si="19"/>
        <v>2.8000000000000001E-2</v>
      </c>
      <c r="V71" s="161"/>
      <c r="Z71">
        <f t="shared" si="20"/>
        <v>0</v>
      </c>
    </row>
    <row r="72" spans="1:26" ht="35.15" customHeight="1" x14ac:dyDescent="0.75">
      <c r="A72" s="165"/>
      <c r="B72" s="162" t="s">
        <v>116</v>
      </c>
      <c r="C72" s="166" t="s">
        <v>177</v>
      </c>
      <c r="D72" s="189" t="s">
        <v>640</v>
      </c>
      <c r="E72" s="162" t="s">
        <v>115</v>
      </c>
      <c r="F72" s="163">
        <v>3.7</v>
      </c>
      <c r="G72" s="164">
        <v>0</v>
      </c>
      <c r="H72" s="164">
        <v>0</v>
      </c>
      <c r="I72" s="164">
        <f t="shared" si="14"/>
        <v>0</v>
      </c>
      <c r="J72" s="162">
        <f t="shared" si="15"/>
        <v>0</v>
      </c>
      <c r="K72" s="1">
        <f t="shared" si="16"/>
        <v>0</v>
      </c>
      <c r="L72" s="1">
        <f t="shared" si="17"/>
        <v>0</v>
      </c>
      <c r="M72" s="1">
        <f t="shared" si="18"/>
        <v>0</v>
      </c>
      <c r="N72" s="1">
        <v>0</v>
      </c>
      <c r="O72" s="1"/>
      <c r="P72" s="161">
        <v>2.1700000000000001E-3</v>
      </c>
      <c r="Q72" s="157"/>
      <c r="R72" s="157">
        <v>2.1700000000000001E-3</v>
      </c>
      <c r="S72" s="147">
        <f t="shared" si="19"/>
        <v>8.0000000000000002E-3</v>
      </c>
      <c r="V72" s="161"/>
      <c r="Z72">
        <f t="shared" si="20"/>
        <v>0</v>
      </c>
    </row>
    <row r="73" spans="1:26" ht="35.15" customHeight="1" x14ac:dyDescent="0.75">
      <c r="A73" s="165"/>
      <c r="B73" s="162" t="s">
        <v>116</v>
      </c>
      <c r="C73" s="166" t="s">
        <v>177</v>
      </c>
      <c r="D73" s="189" t="s">
        <v>641</v>
      </c>
      <c r="E73" s="162" t="s">
        <v>115</v>
      </c>
      <c r="F73" s="163">
        <v>27</v>
      </c>
      <c r="G73" s="164">
        <v>0</v>
      </c>
      <c r="H73" s="164">
        <v>0</v>
      </c>
      <c r="I73" s="164">
        <f t="shared" si="14"/>
        <v>0</v>
      </c>
      <c r="J73" s="162">
        <f t="shared" si="15"/>
        <v>0</v>
      </c>
      <c r="K73" s="1">
        <f t="shared" si="16"/>
        <v>0</v>
      </c>
      <c r="L73" s="1">
        <f t="shared" si="17"/>
        <v>0</v>
      </c>
      <c r="M73" s="1">
        <f t="shared" si="18"/>
        <v>0</v>
      </c>
      <c r="N73" s="1">
        <v>0</v>
      </c>
      <c r="O73" s="1"/>
      <c r="P73" s="161">
        <v>2.1700000000000001E-3</v>
      </c>
      <c r="Q73" s="157"/>
      <c r="R73" s="157">
        <v>2.1700000000000001E-3</v>
      </c>
      <c r="S73" s="147">
        <f t="shared" si="19"/>
        <v>5.8999999999999997E-2</v>
      </c>
      <c r="V73" s="161"/>
      <c r="Z73">
        <f t="shared" si="20"/>
        <v>0</v>
      </c>
    </row>
    <row r="74" spans="1:26" ht="35.15" customHeight="1" x14ac:dyDescent="0.75">
      <c r="A74" s="165"/>
      <c r="B74" s="162" t="s">
        <v>116</v>
      </c>
      <c r="C74" s="166" t="s">
        <v>160</v>
      </c>
      <c r="D74" s="189" t="s">
        <v>642</v>
      </c>
      <c r="E74" s="162" t="s">
        <v>105</v>
      </c>
      <c r="F74" s="163">
        <v>0.9</v>
      </c>
      <c r="G74" s="164">
        <v>0</v>
      </c>
      <c r="H74" s="164">
        <v>0</v>
      </c>
      <c r="I74" s="164">
        <f t="shared" si="14"/>
        <v>0</v>
      </c>
      <c r="J74" s="162">
        <f t="shared" si="15"/>
        <v>0</v>
      </c>
      <c r="K74" s="1">
        <f t="shared" si="16"/>
        <v>0</v>
      </c>
      <c r="L74" s="1">
        <f t="shared" si="17"/>
        <v>0</v>
      </c>
      <c r="M74" s="1">
        <f t="shared" si="18"/>
        <v>0</v>
      </c>
      <c r="N74" s="1">
        <v>0</v>
      </c>
      <c r="O74" s="1"/>
      <c r="P74" s="161">
        <v>2.2657500000000002</v>
      </c>
      <c r="Q74" s="157"/>
      <c r="R74" s="157">
        <v>2.2657500000000002</v>
      </c>
      <c r="S74" s="147">
        <f t="shared" si="19"/>
        <v>2.0390000000000001</v>
      </c>
      <c r="V74" s="161"/>
      <c r="Z74">
        <f t="shared" si="20"/>
        <v>0</v>
      </c>
    </row>
    <row r="75" spans="1:26" ht="25.15" customHeight="1" x14ac:dyDescent="0.75">
      <c r="A75" s="165"/>
      <c r="B75" s="162" t="s">
        <v>116</v>
      </c>
      <c r="C75" s="166" t="s">
        <v>160</v>
      </c>
      <c r="D75" s="189" t="s">
        <v>643</v>
      </c>
      <c r="E75" s="162" t="s">
        <v>105</v>
      </c>
      <c r="F75" s="163">
        <v>1</v>
      </c>
      <c r="G75" s="164">
        <v>0</v>
      </c>
      <c r="H75" s="164">
        <v>0</v>
      </c>
      <c r="I75" s="164">
        <f t="shared" si="14"/>
        <v>0</v>
      </c>
      <c r="J75" s="162">
        <f t="shared" si="15"/>
        <v>0</v>
      </c>
      <c r="K75" s="1">
        <f t="shared" si="16"/>
        <v>0</v>
      </c>
      <c r="L75" s="1">
        <f t="shared" si="17"/>
        <v>0</v>
      </c>
      <c r="M75" s="1">
        <f t="shared" si="18"/>
        <v>0</v>
      </c>
      <c r="N75" s="1">
        <v>0</v>
      </c>
      <c r="O75" s="1"/>
      <c r="P75" s="161">
        <v>2.2657500000000002</v>
      </c>
      <c r="Q75" s="157"/>
      <c r="R75" s="157">
        <v>2.2657500000000002</v>
      </c>
      <c r="S75" s="147">
        <f t="shared" si="19"/>
        <v>2.266</v>
      </c>
      <c r="V75" s="161"/>
      <c r="Z75">
        <f t="shared" si="20"/>
        <v>0</v>
      </c>
    </row>
    <row r="76" spans="1:26" ht="25.15" customHeight="1" x14ac:dyDescent="0.75">
      <c r="A76" s="165"/>
      <c r="B76" s="162" t="s">
        <v>116</v>
      </c>
      <c r="C76" s="166" t="s">
        <v>178</v>
      </c>
      <c r="D76" s="162" t="s">
        <v>179</v>
      </c>
      <c r="E76" s="162" t="s">
        <v>115</v>
      </c>
      <c r="F76" s="163">
        <v>13</v>
      </c>
      <c r="G76" s="164">
        <v>0</v>
      </c>
      <c r="H76" s="164">
        <v>0</v>
      </c>
      <c r="I76" s="164">
        <f t="shared" si="14"/>
        <v>0</v>
      </c>
      <c r="J76" s="162">
        <f t="shared" si="15"/>
        <v>0</v>
      </c>
      <c r="K76" s="1">
        <f t="shared" si="16"/>
        <v>0</v>
      </c>
      <c r="L76" s="1">
        <f t="shared" si="17"/>
        <v>0</v>
      </c>
      <c r="M76" s="1">
        <f t="shared" si="18"/>
        <v>0</v>
      </c>
      <c r="N76" s="1">
        <v>0</v>
      </c>
      <c r="O76" s="1"/>
      <c r="P76" s="161">
        <v>3.5229999999999997E-2</v>
      </c>
      <c r="Q76" s="157"/>
      <c r="R76" s="157">
        <v>3.5229999999999997E-2</v>
      </c>
      <c r="S76" s="147">
        <f t="shared" si="19"/>
        <v>0.45800000000000002</v>
      </c>
      <c r="V76" s="161"/>
      <c r="Z76">
        <f t="shared" si="20"/>
        <v>0</v>
      </c>
    </row>
    <row r="77" spans="1:26" ht="35.15" customHeight="1" x14ac:dyDescent="0.75">
      <c r="A77" s="165"/>
      <c r="B77" s="162" t="s">
        <v>112</v>
      </c>
      <c r="C77" s="166" t="s">
        <v>158</v>
      </c>
      <c r="D77" s="162" t="s">
        <v>180</v>
      </c>
      <c r="E77" s="162" t="s">
        <v>105</v>
      </c>
      <c r="F77" s="163">
        <v>1.99</v>
      </c>
      <c r="G77" s="164">
        <v>0</v>
      </c>
      <c r="H77" s="164">
        <v>0</v>
      </c>
      <c r="I77" s="164">
        <f t="shared" si="14"/>
        <v>0</v>
      </c>
      <c r="J77" s="162">
        <f t="shared" si="15"/>
        <v>0</v>
      </c>
      <c r="K77" s="1">
        <f t="shared" si="16"/>
        <v>0</v>
      </c>
      <c r="L77" s="1">
        <f t="shared" si="17"/>
        <v>0</v>
      </c>
      <c r="M77" s="1">
        <f t="shared" si="18"/>
        <v>0</v>
      </c>
      <c r="N77" s="1">
        <v>0</v>
      </c>
      <c r="O77" s="1"/>
      <c r="P77" s="161">
        <v>2.0952500000000001</v>
      </c>
      <c r="Q77" s="157"/>
      <c r="R77" s="157">
        <v>2.0952500000000001</v>
      </c>
      <c r="S77" s="147">
        <f t="shared" si="19"/>
        <v>4.17</v>
      </c>
      <c r="V77" s="161"/>
      <c r="Z77">
        <f t="shared" si="20"/>
        <v>0</v>
      </c>
    </row>
    <row r="78" spans="1:26" ht="25.15" customHeight="1" x14ac:dyDescent="0.75">
      <c r="A78" s="165"/>
      <c r="B78" s="162" t="s">
        <v>112</v>
      </c>
      <c r="C78" s="166" t="s">
        <v>181</v>
      </c>
      <c r="D78" s="162" t="s">
        <v>182</v>
      </c>
      <c r="E78" s="162" t="s">
        <v>105</v>
      </c>
      <c r="F78" s="163">
        <v>0.6</v>
      </c>
      <c r="G78" s="164">
        <v>0</v>
      </c>
      <c r="H78" s="164">
        <v>0</v>
      </c>
      <c r="I78" s="164">
        <f t="shared" si="14"/>
        <v>0</v>
      </c>
      <c r="J78" s="162">
        <f t="shared" si="15"/>
        <v>0</v>
      </c>
      <c r="K78" s="1">
        <f t="shared" si="16"/>
        <v>0</v>
      </c>
      <c r="L78" s="1">
        <f t="shared" si="17"/>
        <v>0</v>
      </c>
      <c r="M78" s="1">
        <f t="shared" si="18"/>
        <v>0</v>
      </c>
      <c r="N78" s="1">
        <v>0</v>
      </c>
      <c r="O78" s="1"/>
      <c r="P78" s="161">
        <v>2.0952500000000001</v>
      </c>
      <c r="Q78" s="157"/>
      <c r="R78" s="157">
        <v>2.0952500000000001</v>
      </c>
      <c r="S78" s="147">
        <f t="shared" si="19"/>
        <v>1.2569999999999999</v>
      </c>
      <c r="V78" s="161"/>
      <c r="Z78">
        <f t="shared" si="20"/>
        <v>0</v>
      </c>
    </row>
    <row r="79" spans="1:26" ht="25.15" customHeight="1" x14ac:dyDescent="0.75">
      <c r="A79" s="165"/>
      <c r="B79" s="162" t="s">
        <v>112</v>
      </c>
      <c r="C79" s="166" t="s">
        <v>181</v>
      </c>
      <c r="D79" s="162" t="s">
        <v>183</v>
      </c>
      <c r="E79" s="162" t="s">
        <v>105</v>
      </c>
      <c r="F79" s="163">
        <v>0.75</v>
      </c>
      <c r="G79" s="164">
        <v>0</v>
      </c>
      <c r="H79" s="164">
        <v>0</v>
      </c>
      <c r="I79" s="164">
        <f t="shared" si="14"/>
        <v>0</v>
      </c>
      <c r="J79" s="162">
        <f t="shared" si="15"/>
        <v>0</v>
      </c>
      <c r="K79" s="1">
        <f t="shared" si="16"/>
        <v>0</v>
      </c>
      <c r="L79" s="1">
        <f t="shared" si="17"/>
        <v>0</v>
      </c>
      <c r="M79" s="1">
        <f t="shared" si="18"/>
        <v>0</v>
      </c>
      <c r="N79" s="1">
        <v>0</v>
      </c>
      <c r="O79" s="1"/>
      <c r="P79" s="161">
        <v>2.0952500000000001</v>
      </c>
      <c r="Q79" s="157"/>
      <c r="R79" s="157">
        <v>2.0952500000000001</v>
      </c>
      <c r="S79" s="147">
        <f t="shared" si="19"/>
        <v>1.571</v>
      </c>
      <c r="V79" s="161"/>
      <c r="Z79">
        <f t="shared" si="20"/>
        <v>0</v>
      </c>
    </row>
    <row r="80" spans="1:26" ht="25.15" customHeight="1" x14ac:dyDescent="0.75">
      <c r="A80" s="165"/>
      <c r="B80" s="162" t="s">
        <v>116</v>
      </c>
      <c r="C80" s="166" t="s">
        <v>178</v>
      </c>
      <c r="D80" s="162" t="s">
        <v>184</v>
      </c>
      <c r="E80" s="162" t="s">
        <v>115</v>
      </c>
      <c r="F80" s="163">
        <v>7.5</v>
      </c>
      <c r="G80" s="164">
        <v>0</v>
      </c>
      <c r="H80" s="164">
        <v>0</v>
      </c>
      <c r="I80" s="164">
        <f t="shared" si="14"/>
        <v>0</v>
      </c>
      <c r="J80" s="162">
        <f t="shared" si="15"/>
        <v>0</v>
      </c>
      <c r="K80" s="1">
        <f t="shared" si="16"/>
        <v>0</v>
      </c>
      <c r="L80" s="1">
        <f t="shared" si="17"/>
        <v>0</v>
      </c>
      <c r="M80" s="1">
        <f t="shared" si="18"/>
        <v>0</v>
      </c>
      <c r="N80" s="1">
        <v>0</v>
      </c>
      <c r="O80" s="1"/>
      <c r="P80" s="161">
        <v>3.5229999999999997E-2</v>
      </c>
      <c r="Q80" s="157"/>
      <c r="R80" s="157">
        <v>3.5229999999999997E-2</v>
      </c>
      <c r="S80" s="147">
        <f t="shared" si="19"/>
        <v>0.26400000000000001</v>
      </c>
      <c r="V80" s="161"/>
      <c r="Z80">
        <f t="shared" si="20"/>
        <v>0</v>
      </c>
    </row>
    <row r="81" spans="1:26" ht="25.15" customHeight="1" x14ac:dyDescent="0.75">
      <c r="A81" s="165"/>
      <c r="B81" s="162" t="s">
        <v>116</v>
      </c>
      <c r="C81" s="166" t="s">
        <v>178</v>
      </c>
      <c r="D81" s="162" t="s">
        <v>185</v>
      </c>
      <c r="E81" s="162" t="s">
        <v>115</v>
      </c>
      <c r="F81" s="163">
        <v>27</v>
      </c>
      <c r="G81" s="164">
        <v>0</v>
      </c>
      <c r="H81" s="164">
        <v>0</v>
      </c>
      <c r="I81" s="164">
        <f t="shared" si="14"/>
        <v>0</v>
      </c>
      <c r="J81" s="162">
        <f t="shared" si="15"/>
        <v>0</v>
      </c>
      <c r="K81" s="1">
        <f t="shared" si="16"/>
        <v>0</v>
      </c>
      <c r="L81" s="1">
        <f t="shared" si="17"/>
        <v>0</v>
      </c>
      <c r="M81" s="1">
        <f t="shared" si="18"/>
        <v>0</v>
      </c>
      <c r="N81" s="1">
        <v>0</v>
      </c>
      <c r="O81" s="1"/>
      <c r="P81" s="161">
        <v>3.5230000000000004E-2</v>
      </c>
      <c r="Q81" s="157"/>
      <c r="R81" s="157">
        <v>3.5230000000000004E-2</v>
      </c>
      <c r="S81" s="147">
        <f t="shared" si="19"/>
        <v>0.95099999999999996</v>
      </c>
      <c r="V81" s="161"/>
      <c r="Z81">
        <f t="shared" si="20"/>
        <v>0</v>
      </c>
    </row>
    <row r="82" spans="1:26" ht="25.15" customHeight="1" x14ac:dyDescent="0.75">
      <c r="A82" s="165"/>
      <c r="B82" s="162" t="s">
        <v>116</v>
      </c>
      <c r="C82" s="166" t="s">
        <v>186</v>
      </c>
      <c r="D82" s="189" t="s">
        <v>644</v>
      </c>
      <c r="E82" s="162" t="s">
        <v>115</v>
      </c>
      <c r="F82" s="163">
        <v>7.6</v>
      </c>
      <c r="G82" s="164">
        <v>0</v>
      </c>
      <c r="H82" s="164">
        <v>0</v>
      </c>
      <c r="I82" s="164">
        <f t="shared" si="14"/>
        <v>0</v>
      </c>
      <c r="J82" s="162">
        <f t="shared" si="15"/>
        <v>0</v>
      </c>
      <c r="K82" s="1">
        <f t="shared" si="16"/>
        <v>0</v>
      </c>
      <c r="L82" s="1">
        <f t="shared" si="17"/>
        <v>0</v>
      </c>
      <c r="M82" s="1">
        <f t="shared" si="18"/>
        <v>0</v>
      </c>
      <c r="N82" s="1">
        <v>0</v>
      </c>
      <c r="O82" s="1"/>
      <c r="P82" s="161">
        <v>1.35E-2</v>
      </c>
      <c r="Q82" s="157"/>
      <c r="R82" s="157">
        <v>1.35E-2</v>
      </c>
      <c r="S82" s="147">
        <f t="shared" si="19"/>
        <v>0.10299999999999999</v>
      </c>
      <c r="V82" s="161"/>
      <c r="Z82">
        <f t="shared" si="20"/>
        <v>0</v>
      </c>
    </row>
    <row r="83" spans="1:26" ht="25.15" customHeight="1" x14ac:dyDescent="0.75">
      <c r="A83" s="165"/>
      <c r="B83" s="162" t="s">
        <v>116</v>
      </c>
      <c r="C83" s="166" t="s">
        <v>187</v>
      </c>
      <c r="D83" s="189" t="s">
        <v>645</v>
      </c>
      <c r="E83" s="162" t="s">
        <v>115</v>
      </c>
      <c r="F83" s="163">
        <v>9</v>
      </c>
      <c r="G83" s="164">
        <v>0</v>
      </c>
      <c r="H83" s="164">
        <v>0</v>
      </c>
      <c r="I83" s="164">
        <f t="shared" si="14"/>
        <v>0</v>
      </c>
      <c r="J83" s="162">
        <f t="shared" si="15"/>
        <v>0</v>
      </c>
      <c r="K83" s="1">
        <f t="shared" si="16"/>
        <v>0</v>
      </c>
      <c r="L83" s="1">
        <f t="shared" si="17"/>
        <v>0</v>
      </c>
      <c r="M83" s="1">
        <f t="shared" si="18"/>
        <v>0</v>
      </c>
      <c r="N83" s="1">
        <v>0</v>
      </c>
      <c r="O83" s="1"/>
      <c r="P83" s="161">
        <v>3.15E-3</v>
      </c>
      <c r="Q83" s="157"/>
      <c r="R83" s="157">
        <v>3.15E-3</v>
      </c>
      <c r="S83" s="147">
        <f t="shared" si="19"/>
        <v>2.8000000000000001E-2</v>
      </c>
      <c r="V83" s="161"/>
      <c r="Z83">
        <f t="shared" si="20"/>
        <v>0</v>
      </c>
    </row>
    <row r="84" spans="1:26" ht="25.15" customHeight="1" x14ac:dyDescent="0.75">
      <c r="A84" s="165"/>
      <c r="B84" s="162" t="s">
        <v>116</v>
      </c>
      <c r="C84" s="166" t="s">
        <v>188</v>
      </c>
      <c r="D84" s="189" t="s">
        <v>646</v>
      </c>
      <c r="E84" s="162" t="s">
        <v>115</v>
      </c>
      <c r="F84" s="163">
        <v>15.6</v>
      </c>
      <c r="G84" s="164">
        <v>0</v>
      </c>
      <c r="H84" s="164">
        <v>0</v>
      </c>
      <c r="I84" s="164">
        <f t="shared" si="14"/>
        <v>0</v>
      </c>
      <c r="J84" s="162">
        <f t="shared" si="15"/>
        <v>0</v>
      </c>
      <c r="K84" s="1">
        <f t="shared" si="16"/>
        <v>0</v>
      </c>
      <c r="L84" s="1">
        <f t="shared" si="17"/>
        <v>0</v>
      </c>
      <c r="M84" s="1">
        <f t="shared" si="18"/>
        <v>0</v>
      </c>
      <c r="N84" s="1">
        <v>0</v>
      </c>
      <c r="O84" s="1"/>
      <c r="P84" s="161">
        <v>2.4150000000000001E-2</v>
      </c>
      <c r="Q84" s="157"/>
      <c r="R84" s="157">
        <v>2.4150000000000001E-2</v>
      </c>
      <c r="S84" s="147">
        <f t="shared" si="19"/>
        <v>0.377</v>
      </c>
      <c r="V84" s="161"/>
      <c r="Z84">
        <f t="shared" si="20"/>
        <v>0</v>
      </c>
    </row>
    <row r="85" spans="1:26" ht="25.15" customHeight="1" x14ac:dyDescent="0.75">
      <c r="A85" s="165"/>
      <c r="B85" s="162" t="s">
        <v>116</v>
      </c>
      <c r="C85" s="166" t="s">
        <v>186</v>
      </c>
      <c r="D85" s="188" t="s">
        <v>647</v>
      </c>
      <c r="E85" s="162" t="s">
        <v>115</v>
      </c>
      <c r="F85" s="163">
        <v>38.4</v>
      </c>
      <c r="G85" s="164">
        <v>0</v>
      </c>
      <c r="H85" s="164">
        <v>0</v>
      </c>
      <c r="I85" s="164">
        <f t="shared" ref="I85:I116" si="21">ROUND(F85*(G85+H85),2)</f>
        <v>0</v>
      </c>
      <c r="J85" s="162">
        <f t="shared" ref="J85:J121" si="22">ROUND(F85*(N85),2)</f>
        <v>0</v>
      </c>
      <c r="K85" s="1">
        <f t="shared" ref="K85:K121" si="23">ROUND(F85*(O85),2)</f>
        <v>0</v>
      </c>
      <c r="L85" s="1">
        <f t="shared" ref="L85:L121" si="24">ROUND(F85*(G85),2)</f>
        <v>0</v>
      </c>
      <c r="M85" s="1">
        <f t="shared" ref="M85:M121" si="25">ROUND(F85*(H85),2)</f>
        <v>0</v>
      </c>
      <c r="N85" s="1">
        <v>0</v>
      </c>
      <c r="O85" s="1"/>
      <c r="P85" s="161">
        <v>1.35E-2</v>
      </c>
      <c r="Q85" s="157"/>
      <c r="R85" s="157">
        <v>1.35E-2</v>
      </c>
      <c r="S85" s="147">
        <f t="shared" ref="S85:S121" si="26">ROUND(F85*(P85),3)</f>
        <v>0.51800000000000002</v>
      </c>
      <c r="V85" s="161"/>
      <c r="Z85">
        <f t="shared" ref="Z85:Z121" si="27">0.058844*POWER(I85,0.952797)</f>
        <v>0</v>
      </c>
    </row>
    <row r="86" spans="1:26" ht="25.15" customHeight="1" x14ac:dyDescent="0.75">
      <c r="A86" s="165"/>
      <c r="B86" s="162" t="s">
        <v>116</v>
      </c>
      <c r="C86" s="166" t="s">
        <v>186</v>
      </c>
      <c r="D86" s="188" t="s">
        <v>648</v>
      </c>
      <c r="E86" s="162" t="s">
        <v>115</v>
      </c>
      <c r="F86" s="163">
        <v>30</v>
      </c>
      <c r="G86" s="164">
        <v>0</v>
      </c>
      <c r="H86" s="164">
        <v>0</v>
      </c>
      <c r="I86" s="164">
        <f t="shared" si="21"/>
        <v>0</v>
      </c>
      <c r="J86" s="162">
        <f t="shared" si="22"/>
        <v>0</v>
      </c>
      <c r="K86" s="1">
        <f t="shared" si="23"/>
        <v>0</v>
      </c>
      <c r="L86" s="1">
        <f t="shared" si="24"/>
        <v>0</v>
      </c>
      <c r="M86" s="1">
        <f t="shared" si="25"/>
        <v>0</v>
      </c>
      <c r="N86" s="1">
        <v>0</v>
      </c>
      <c r="O86" s="1"/>
      <c r="P86" s="161">
        <v>1.35E-2</v>
      </c>
      <c r="Q86" s="157"/>
      <c r="R86" s="157">
        <v>1.35E-2</v>
      </c>
      <c r="S86" s="147">
        <f t="shared" si="26"/>
        <v>0.40500000000000003</v>
      </c>
      <c r="V86" s="161"/>
      <c r="Z86">
        <f t="shared" si="27"/>
        <v>0</v>
      </c>
    </row>
    <row r="87" spans="1:26" ht="35.15" customHeight="1" x14ac:dyDescent="0.75">
      <c r="A87" s="165"/>
      <c r="B87" s="162" t="s">
        <v>116</v>
      </c>
      <c r="C87" s="166" t="s">
        <v>189</v>
      </c>
      <c r="D87" s="189" t="s">
        <v>649</v>
      </c>
      <c r="E87" s="162" t="s">
        <v>115</v>
      </c>
      <c r="F87" s="163">
        <v>196.64</v>
      </c>
      <c r="G87" s="164">
        <v>0</v>
      </c>
      <c r="H87" s="164">
        <v>0</v>
      </c>
      <c r="I87" s="164">
        <f t="shared" si="21"/>
        <v>0</v>
      </c>
      <c r="J87" s="162">
        <f t="shared" si="22"/>
        <v>0</v>
      </c>
      <c r="K87" s="1">
        <f t="shared" si="23"/>
        <v>0</v>
      </c>
      <c r="L87" s="1">
        <f t="shared" si="24"/>
        <v>0</v>
      </c>
      <c r="M87" s="1">
        <f t="shared" si="25"/>
        <v>0</v>
      </c>
      <c r="N87" s="1">
        <v>0</v>
      </c>
      <c r="O87" s="1"/>
      <c r="P87" s="161">
        <v>2.2000000000000001E-4</v>
      </c>
      <c r="Q87" s="157"/>
      <c r="R87" s="157">
        <v>2.2000000000000001E-4</v>
      </c>
      <c r="S87" s="147">
        <f t="shared" si="26"/>
        <v>4.2999999999999997E-2</v>
      </c>
      <c r="V87" s="161"/>
      <c r="Z87">
        <f t="shared" si="27"/>
        <v>0</v>
      </c>
    </row>
    <row r="88" spans="1:26" ht="35.15" customHeight="1" x14ac:dyDescent="0.75">
      <c r="A88" s="165"/>
      <c r="B88" s="162" t="s">
        <v>116</v>
      </c>
      <c r="C88" s="166" t="s">
        <v>190</v>
      </c>
      <c r="D88" s="189" t="s">
        <v>650</v>
      </c>
      <c r="E88" s="162" t="s">
        <v>191</v>
      </c>
      <c r="F88" s="163">
        <v>4.41</v>
      </c>
      <c r="G88" s="164">
        <v>0</v>
      </c>
      <c r="H88" s="164">
        <v>0</v>
      </c>
      <c r="I88" s="164">
        <f t="shared" si="21"/>
        <v>0</v>
      </c>
      <c r="J88" s="162">
        <f t="shared" si="22"/>
        <v>0</v>
      </c>
      <c r="K88" s="1">
        <f t="shared" si="23"/>
        <v>0</v>
      </c>
      <c r="L88" s="1">
        <f t="shared" si="24"/>
        <v>0</v>
      </c>
      <c r="M88" s="1">
        <f t="shared" si="25"/>
        <v>0</v>
      </c>
      <c r="N88" s="1">
        <v>0</v>
      </c>
      <c r="O88" s="1"/>
      <c r="P88" s="161">
        <v>1.4069999999999999E-2</v>
      </c>
      <c r="Q88" s="157"/>
      <c r="R88" s="157">
        <v>1.4069999999999999E-2</v>
      </c>
      <c r="S88" s="147">
        <f t="shared" si="26"/>
        <v>6.2E-2</v>
      </c>
      <c r="V88" s="161"/>
      <c r="Z88">
        <f t="shared" si="27"/>
        <v>0</v>
      </c>
    </row>
    <row r="89" spans="1:26" ht="25.15" customHeight="1" x14ac:dyDescent="0.75">
      <c r="A89" s="165"/>
      <c r="B89" s="162" t="s">
        <v>116</v>
      </c>
      <c r="C89" s="166" t="s">
        <v>192</v>
      </c>
      <c r="D89" s="189" t="s">
        <v>652</v>
      </c>
      <c r="E89" s="162" t="s">
        <v>115</v>
      </c>
      <c r="F89" s="163">
        <v>5.4</v>
      </c>
      <c r="G89" s="164">
        <v>0</v>
      </c>
      <c r="H89" s="164">
        <v>0</v>
      </c>
      <c r="I89" s="164">
        <f t="shared" si="21"/>
        <v>0</v>
      </c>
      <c r="J89" s="162">
        <f t="shared" si="22"/>
        <v>0</v>
      </c>
      <c r="K89" s="1">
        <f t="shared" si="23"/>
        <v>0</v>
      </c>
      <c r="L89" s="1">
        <f t="shared" si="24"/>
        <v>0</v>
      </c>
      <c r="M89" s="1">
        <f t="shared" si="25"/>
        <v>0</v>
      </c>
      <c r="N89" s="1">
        <v>0</v>
      </c>
      <c r="O89" s="1"/>
      <c r="P89" s="161">
        <v>1.6920000000000001E-2</v>
      </c>
      <c r="Q89" s="157"/>
      <c r="R89" s="157">
        <v>1.6920000000000001E-2</v>
      </c>
      <c r="S89" s="147">
        <f t="shared" si="26"/>
        <v>9.0999999999999998E-2</v>
      </c>
      <c r="V89" s="161"/>
      <c r="Z89">
        <f t="shared" si="27"/>
        <v>0</v>
      </c>
    </row>
    <row r="90" spans="1:26" ht="25.15" customHeight="1" x14ac:dyDescent="0.75">
      <c r="A90" s="165"/>
      <c r="B90" s="162" t="s">
        <v>116</v>
      </c>
      <c r="C90" s="166" t="s">
        <v>193</v>
      </c>
      <c r="D90" s="189" t="s">
        <v>651</v>
      </c>
      <c r="E90" s="162" t="s">
        <v>115</v>
      </c>
      <c r="F90" s="163">
        <v>167.04</v>
      </c>
      <c r="G90" s="164">
        <v>0</v>
      </c>
      <c r="H90" s="164">
        <v>0</v>
      </c>
      <c r="I90" s="164">
        <f t="shared" si="21"/>
        <v>0</v>
      </c>
      <c r="J90" s="162">
        <f t="shared" si="22"/>
        <v>0</v>
      </c>
      <c r="K90" s="1">
        <f t="shared" si="23"/>
        <v>0</v>
      </c>
      <c r="L90" s="1">
        <f t="shared" si="24"/>
        <v>0</v>
      </c>
      <c r="M90" s="1">
        <f t="shared" si="25"/>
        <v>0</v>
      </c>
      <c r="N90" s="1">
        <v>0</v>
      </c>
      <c r="O90" s="1"/>
      <c r="P90" s="161">
        <v>2.571E-2</v>
      </c>
      <c r="Q90" s="157"/>
      <c r="R90" s="157">
        <v>2.571E-2</v>
      </c>
      <c r="S90" s="147">
        <f t="shared" si="26"/>
        <v>4.2949999999999999</v>
      </c>
      <c r="V90" s="161"/>
      <c r="Z90">
        <f t="shared" si="27"/>
        <v>0</v>
      </c>
    </row>
    <row r="91" spans="1:26" ht="25.15" customHeight="1" x14ac:dyDescent="0.75">
      <c r="A91" s="165"/>
      <c r="B91" s="162" t="s">
        <v>112</v>
      </c>
      <c r="C91" s="166" t="s">
        <v>194</v>
      </c>
      <c r="D91" s="162" t="s">
        <v>195</v>
      </c>
      <c r="E91" s="162" t="s">
        <v>196</v>
      </c>
      <c r="F91" s="163">
        <v>7.2</v>
      </c>
      <c r="G91" s="164">
        <v>0</v>
      </c>
      <c r="H91" s="164">
        <v>0</v>
      </c>
      <c r="I91" s="164">
        <f t="shared" si="21"/>
        <v>0</v>
      </c>
      <c r="J91" s="162">
        <f t="shared" si="22"/>
        <v>0</v>
      </c>
      <c r="K91" s="1">
        <f t="shared" si="23"/>
        <v>0</v>
      </c>
      <c r="L91" s="1">
        <f t="shared" si="24"/>
        <v>0</v>
      </c>
      <c r="M91" s="1">
        <f t="shared" si="25"/>
        <v>0</v>
      </c>
      <c r="N91" s="1">
        <v>0</v>
      </c>
      <c r="O91" s="1"/>
      <c r="P91" s="161">
        <v>2.7972000000000001E-3</v>
      </c>
      <c r="Q91" s="157"/>
      <c r="R91" s="157">
        <v>2.7972000000000001E-3</v>
      </c>
      <c r="S91" s="147">
        <f t="shared" si="26"/>
        <v>0.02</v>
      </c>
      <c r="V91" s="161"/>
      <c r="Z91">
        <f t="shared" si="27"/>
        <v>0</v>
      </c>
    </row>
    <row r="92" spans="1:26" ht="25.15" customHeight="1" x14ac:dyDescent="0.75">
      <c r="A92" s="165"/>
      <c r="B92" s="162" t="s">
        <v>116</v>
      </c>
      <c r="C92" s="166" t="s">
        <v>197</v>
      </c>
      <c r="D92" s="162" t="s">
        <v>198</v>
      </c>
      <c r="E92" s="162" t="s">
        <v>115</v>
      </c>
      <c r="F92" s="163">
        <v>53.58</v>
      </c>
      <c r="G92" s="164">
        <v>0</v>
      </c>
      <c r="H92" s="164">
        <v>0</v>
      </c>
      <c r="I92" s="164">
        <f t="shared" si="21"/>
        <v>0</v>
      </c>
      <c r="J92" s="162">
        <f t="shared" si="22"/>
        <v>0</v>
      </c>
      <c r="K92" s="1">
        <f t="shared" si="23"/>
        <v>0</v>
      </c>
      <c r="L92" s="1">
        <f t="shared" si="24"/>
        <v>0</v>
      </c>
      <c r="M92" s="1">
        <f t="shared" si="25"/>
        <v>0</v>
      </c>
      <c r="N92" s="1">
        <v>0</v>
      </c>
      <c r="O92" s="1"/>
      <c r="P92" s="161">
        <v>1.1039999999999999E-2</v>
      </c>
      <c r="Q92" s="157"/>
      <c r="R92" s="157">
        <v>1.1039999999999999E-2</v>
      </c>
      <c r="S92" s="147">
        <f t="shared" si="26"/>
        <v>0.59199999999999997</v>
      </c>
      <c r="V92" s="161"/>
      <c r="Z92">
        <f t="shared" si="27"/>
        <v>0</v>
      </c>
    </row>
    <row r="93" spans="1:26" ht="25.15" customHeight="1" x14ac:dyDescent="0.75">
      <c r="A93" s="165"/>
      <c r="B93" s="162" t="s">
        <v>116</v>
      </c>
      <c r="C93" s="166" t="s">
        <v>199</v>
      </c>
      <c r="D93" s="189" t="s">
        <v>653</v>
      </c>
      <c r="E93" s="162" t="s">
        <v>115</v>
      </c>
      <c r="F93" s="163">
        <v>172.44</v>
      </c>
      <c r="G93" s="164">
        <v>0</v>
      </c>
      <c r="H93" s="164">
        <v>0</v>
      </c>
      <c r="I93" s="164">
        <f t="shared" si="21"/>
        <v>0</v>
      </c>
      <c r="J93" s="162">
        <f t="shared" si="22"/>
        <v>0</v>
      </c>
      <c r="K93" s="1">
        <f t="shared" si="23"/>
        <v>0</v>
      </c>
      <c r="L93" s="1">
        <f t="shared" si="24"/>
        <v>0</v>
      </c>
      <c r="M93" s="1">
        <f t="shared" si="25"/>
        <v>0</v>
      </c>
      <c r="N93" s="1">
        <v>0</v>
      </c>
      <c r="O93" s="1"/>
      <c r="P93" s="161">
        <v>3.5999999999999999E-3</v>
      </c>
      <c r="Q93" s="157"/>
      <c r="R93" s="157">
        <v>3.5999999999999999E-3</v>
      </c>
      <c r="S93" s="147">
        <f t="shared" si="26"/>
        <v>0.621</v>
      </c>
      <c r="V93" s="161"/>
      <c r="Z93">
        <f t="shared" si="27"/>
        <v>0</v>
      </c>
    </row>
    <row r="94" spans="1:26" ht="25.15" customHeight="1" x14ac:dyDescent="0.75">
      <c r="A94" s="165"/>
      <c r="B94" s="162" t="s">
        <v>116</v>
      </c>
      <c r="C94" s="166" t="s">
        <v>200</v>
      </c>
      <c r="D94" s="162" t="s">
        <v>201</v>
      </c>
      <c r="E94" s="162" t="s">
        <v>196</v>
      </c>
      <c r="F94" s="163">
        <v>57.2</v>
      </c>
      <c r="G94" s="164">
        <v>0</v>
      </c>
      <c r="H94" s="164">
        <v>0</v>
      </c>
      <c r="I94" s="164">
        <f t="shared" si="21"/>
        <v>0</v>
      </c>
      <c r="J94" s="162">
        <f t="shared" si="22"/>
        <v>0</v>
      </c>
      <c r="K94" s="1">
        <f t="shared" si="23"/>
        <v>0</v>
      </c>
      <c r="L94" s="1">
        <f t="shared" si="24"/>
        <v>0</v>
      </c>
      <c r="M94" s="1">
        <f t="shared" si="25"/>
        <v>0</v>
      </c>
      <c r="N94" s="1">
        <v>0</v>
      </c>
      <c r="O94" s="1"/>
      <c r="P94" s="161">
        <v>8.8999999999999995E-4</v>
      </c>
      <c r="Q94" s="157"/>
      <c r="R94" s="157">
        <v>8.8999999999999995E-4</v>
      </c>
      <c r="S94" s="147">
        <f t="shared" si="26"/>
        <v>5.0999999999999997E-2</v>
      </c>
      <c r="V94" s="161"/>
      <c r="Z94">
        <f t="shared" si="27"/>
        <v>0</v>
      </c>
    </row>
    <row r="95" spans="1:26" ht="25.15" customHeight="1" x14ac:dyDescent="0.75">
      <c r="A95" s="165"/>
      <c r="B95" s="162" t="s">
        <v>116</v>
      </c>
      <c r="C95" s="166" t="s">
        <v>202</v>
      </c>
      <c r="D95" s="162" t="s">
        <v>203</v>
      </c>
      <c r="E95" s="162" t="s">
        <v>196</v>
      </c>
      <c r="F95" s="163">
        <v>41.45</v>
      </c>
      <c r="G95" s="164">
        <v>0</v>
      </c>
      <c r="H95" s="164">
        <v>0</v>
      </c>
      <c r="I95" s="164">
        <f t="shared" si="21"/>
        <v>0</v>
      </c>
      <c r="J95" s="162">
        <f t="shared" si="22"/>
        <v>0</v>
      </c>
      <c r="K95" s="1">
        <f t="shared" si="23"/>
        <v>0</v>
      </c>
      <c r="L95" s="1">
        <f t="shared" si="24"/>
        <v>0</v>
      </c>
      <c r="M95" s="1">
        <f t="shared" si="25"/>
        <v>0</v>
      </c>
      <c r="N95" s="1">
        <v>0</v>
      </c>
      <c r="O95" s="1"/>
      <c r="P95" s="161">
        <v>9.0000000000000006E-5</v>
      </c>
      <c r="Q95" s="157"/>
      <c r="R95" s="157">
        <v>9.0000000000000006E-5</v>
      </c>
      <c r="S95" s="147">
        <f t="shared" si="26"/>
        <v>4.0000000000000001E-3</v>
      </c>
      <c r="V95" s="161"/>
      <c r="Z95">
        <f t="shared" si="27"/>
        <v>0</v>
      </c>
    </row>
    <row r="96" spans="1:26" ht="25.15" customHeight="1" x14ac:dyDescent="0.75">
      <c r="A96" s="165"/>
      <c r="B96" s="162" t="s">
        <v>116</v>
      </c>
      <c r="C96" s="166" t="s">
        <v>204</v>
      </c>
      <c r="D96" s="162" t="s">
        <v>205</v>
      </c>
      <c r="E96" s="162" t="s">
        <v>196</v>
      </c>
      <c r="F96" s="163">
        <v>51.16</v>
      </c>
      <c r="G96" s="164">
        <v>0</v>
      </c>
      <c r="H96" s="164">
        <v>0</v>
      </c>
      <c r="I96" s="164">
        <f t="shared" si="21"/>
        <v>0</v>
      </c>
      <c r="J96" s="162">
        <f t="shared" si="22"/>
        <v>0</v>
      </c>
      <c r="K96" s="1">
        <f t="shared" si="23"/>
        <v>0</v>
      </c>
      <c r="L96" s="1">
        <f t="shared" si="24"/>
        <v>0</v>
      </c>
      <c r="M96" s="1">
        <f t="shared" si="25"/>
        <v>0</v>
      </c>
      <c r="N96" s="1">
        <v>0</v>
      </c>
      <c r="O96" s="1"/>
      <c r="P96" s="161">
        <v>1.1000000000000001E-3</v>
      </c>
      <c r="Q96" s="157"/>
      <c r="R96" s="157">
        <v>1.1000000000000001E-3</v>
      </c>
      <c r="S96" s="147">
        <f t="shared" si="26"/>
        <v>5.6000000000000001E-2</v>
      </c>
      <c r="V96" s="161"/>
      <c r="Z96">
        <f t="shared" si="27"/>
        <v>0</v>
      </c>
    </row>
    <row r="97" spans="1:27" ht="25.5" customHeight="1" x14ac:dyDescent="0.75">
      <c r="A97" s="165"/>
      <c r="B97" s="162" t="s">
        <v>116</v>
      </c>
      <c r="C97" s="166" t="s">
        <v>186</v>
      </c>
      <c r="D97" s="188" t="s">
        <v>654</v>
      </c>
      <c r="E97" s="162" t="s">
        <v>115</v>
      </c>
      <c r="F97" s="163">
        <v>16.5</v>
      </c>
      <c r="G97" s="164">
        <v>0</v>
      </c>
      <c r="H97" s="164">
        <v>0</v>
      </c>
      <c r="I97" s="164">
        <f t="shared" si="21"/>
        <v>0</v>
      </c>
      <c r="J97" s="162">
        <f t="shared" si="22"/>
        <v>0</v>
      </c>
      <c r="K97" s="1">
        <f t="shared" si="23"/>
        <v>0</v>
      </c>
      <c r="L97" s="1">
        <f t="shared" si="24"/>
        <v>0</v>
      </c>
      <c r="M97" s="1">
        <f t="shared" si="25"/>
        <v>0</v>
      </c>
      <c r="N97" s="1">
        <v>0</v>
      </c>
      <c r="O97" s="1"/>
      <c r="P97" s="161">
        <v>1.35E-2</v>
      </c>
      <c r="Q97" s="157"/>
      <c r="R97" s="157">
        <v>1.35E-2</v>
      </c>
      <c r="S97" s="147">
        <f t="shared" si="26"/>
        <v>0.223</v>
      </c>
      <c r="V97" s="211" t="s">
        <v>618</v>
      </c>
      <c r="W97" s="211"/>
      <c r="X97" s="211"/>
      <c r="Y97" s="211"/>
      <c r="Z97" s="211"/>
      <c r="AA97" s="211"/>
    </row>
    <row r="98" spans="1:27" ht="25.15" customHeight="1" x14ac:dyDescent="0.75">
      <c r="A98" s="165"/>
      <c r="B98" s="162" t="s">
        <v>116</v>
      </c>
      <c r="C98" s="166" t="s">
        <v>186</v>
      </c>
      <c r="D98" s="188" t="s">
        <v>655</v>
      </c>
      <c r="E98" s="162" t="s">
        <v>115</v>
      </c>
      <c r="F98" s="163">
        <v>10.3</v>
      </c>
      <c r="G98" s="164">
        <v>0</v>
      </c>
      <c r="H98" s="164">
        <v>0</v>
      </c>
      <c r="I98" s="164">
        <f t="shared" si="21"/>
        <v>0</v>
      </c>
      <c r="J98" s="162">
        <f t="shared" si="22"/>
        <v>0</v>
      </c>
      <c r="K98" s="1">
        <f t="shared" si="23"/>
        <v>0</v>
      </c>
      <c r="L98" s="1">
        <f t="shared" si="24"/>
        <v>0</v>
      </c>
      <c r="M98" s="1">
        <f t="shared" si="25"/>
        <v>0</v>
      </c>
      <c r="N98" s="1">
        <v>0</v>
      </c>
      <c r="O98" s="1"/>
      <c r="P98" s="161">
        <v>1.35E-2</v>
      </c>
      <c r="Q98" s="157"/>
      <c r="R98" s="157">
        <v>1.35E-2</v>
      </c>
      <c r="S98" s="147">
        <f t="shared" si="26"/>
        <v>0.13900000000000001</v>
      </c>
      <c r="V98" s="161"/>
      <c r="Z98">
        <f t="shared" si="27"/>
        <v>0</v>
      </c>
    </row>
    <row r="99" spans="1:27" ht="25.5" customHeight="1" x14ac:dyDescent="0.75">
      <c r="A99" s="165"/>
      <c r="B99" s="162" t="s">
        <v>116</v>
      </c>
      <c r="C99" s="166" t="s">
        <v>187</v>
      </c>
      <c r="D99" s="189" t="s">
        <v>656</v>
      </c>
      <c r="E99" s="162" t="s">
        <v>115</v>
      </c>
      <c r="F99" s="163">
        <v>17.600000000000001</v>
      </c>
      <c r="G99" s="164">
        <v>0</v>
      </c>
      <c r="H99" s="164">
        <v>0</v>
      </c>
      <c r="I99" s="164">
        <f t="shared" si="21"/>
        <v>0</v>
      </c>
      <c r="J99" s="162">
        <f t="shared" si="22"/>
        <v>0</v>
      </c>
      <c r="K99" s="1">
        <f t="shared" si="23"/>
        <v>0</v>
      </c>
      <c r="L99" s="1">
        <f t="shared" si="24"/>
        <v>0</v>
      </c>
      <c r="M99" s="1">
        <f t="shared" si="25"/>
        <v>0</v>
      </c>
      <c r="N99" s="1">
        <v>0</v>
      </c>
      <c r="O99" s="1"/>
      <c r="P99" s="161">
        <v>3.15E-3</v>
      </c>
      <c r="Q99" s="157"/>
      <c r="R99" s="157">
        <v>3.15E-3</v>
      </c>
      <c r="S99" s="147">
        <f t="shared" si="26"/>
        <v>5.5E-2</v>
      </c>
      <c r="V99" s="161"/>
      <c r="Z99">
        <f t="shared" si="27"/>
        <v>0</v>
      </c>
    </row>
    <row r="100" spans="1:27" ht="25.15" customHeight="1" x14ac:dyDescent="0.75">
      <c r="A100" s="165"/>
      <c r="B100" s="162" t="s">
        <v>116</v>
      </c>
      <c r="C100" s="166" t="s">
        <v>206</v>
      </c>
      <c r="D100" s="189" t="s">
        <v>657</v>
      </c>
      <c r="E100" s="162" t="s">
        <v>115</v>
      </c>
      <c r="F100" s="163">
        <v>13.75</v>
      </c>
      <c r="G100" s="164">
        <v>0</v>
      </c>
      <c r="H100" s="164">
        <v>0</v>
      </c>
      <c r="I100" s="164">
        <f t="shared" si="21"/>
        <v>0</v>
      </c>
      <c r="J100" s="162">
        <f t="shared" si="22"/>
        <v>0</v>
      </c>
      <c r="K100" s="1">
        <f t="shared" si="23"/>
        <v>0</v>
      </c>
      <c r="L100" s="1">
        <f t="shared" si="24"/>
        <v>0</v>
      </c>
      <c r="M100" s="1">
        <f t="shared" si="25"/>
        <v>0</v>
      </c>
      <c r="N100" s="1">
        <v>0</v>
      </c>
      <c r="O100" s="1"/>
      <c r="P100" s="161">
        <v>2.145E-2</v>
      </c>
      <c r="Q100" s="157"/>
      <c r="R100" s="157">
        <v>2.145E-2</v>
      </c>
      <c r="S100" s="147">
        <f t="shared" si="26"/>
        <v>0.29499999999999998</v>
      </c>
      <c r="V100" s="161"/>
      <c r="Z100">
        <f t="shared" si="27"/>
        <v>0</v>
      </c>
    </row>
    <row r="101" spans="1:27" ht="25.15" customHeight="1" x14ac:dyDescent="0.75">
      <c r="A101" s="165"/>
      <c r="B101" s="162" t="s">
        <v>116</v>
      </c>
      <c r="C101" s="166" t="s">
        <v>188</v>
      </c>
      <c r="D101" s="189" t="s">
        <v>658</v>
      </c>
      <c r="E101" s="162" t="s">
        <v>115</v>
      </c>
      <c r="F101" s="163">
        <v>3.5</v>
      </c>
      <c r="G101" s="164">
        <v>0</v>
      </c>
      <c r="H101" s="164">
        <v>0</v>
      </c>
      <c r="I101" s="164">
        <f t="shared" si="21"/>
        <v>0</v>
      </c>
      <c r="J101" s="162">
        <f t="shared" si="22"/>
        <v>0</v>
      </c>
      <c r="K101" s="1">
        <f t="shared" si="23"/>
        <v>0</v>
      </c>
      <c r="L101" s="1">
        <f t="shared" si="24"/>
        <v>0</v>
      </c>
      <c r="M101" s="1">
        <f t="shared" si="25"/>
        <v>0</v>
      </c>
      <c r="N101" s="1">
        <v>0</v>
      </c>
      <c r="O101" s="1"/>
      <c r="P101" s="161">
        <v>2.4150000000000001E-2</v>
      </c>
      <c r="Q101" s="157"/>
      <c r="R101" s="157">
        <v>2.4150000000000001E-2</v>
      </c>
      <c r="S101" s="147">
        <f t="shared" si="26"/>
        <v>8.5000000000000006E-2</v>
      </c>
      <c r="V101" s="161"/>
      <c r="Z101">
        <f t="shared" si="27"/>
        <v>0</v>
      </c>
    </row>
    <row r="102" spans="1:27" ht="25.15" customHeight="1" x14ac:dyDescent="0.75">
      <c r="A102" s="165"/>
      <c r="B102" s="162" t="s">
        <v>116</v>
      </c>
      <c r="C102" s="166" t="s">
        <v>188</v>
      </c>
      <c r="D102" s="189" t="s">
        <v>659</v>
      </c>
      <c r="E102" s="162" t="s">
        <v>115</v>
      </c>
      <c r="F102" s="163">
        <v>26</v>
      </c>
      <c r="G102" s="164">
        <v>0</v>
      </c>
      <c r="H102" s="164">
        <v>0</v>
      </c>
      <c r="I102" s="164">
        <f t="shared" si="21"/>
        <v>0</v>
      </c>
      <c r="J102" s="162">
        <f t="shared" si="22"/>
        <v>0</v>
      </c>
      <c r="K102" s="1">
        <f t="shared" si="23"/>
        <v>0</v>
      </c>
      <c r="L102" s="1">
        <f t="shared" si="24"/>
        <v>0</v>
      </c>
      <c r="M102" s="1">
        <f t="shared" si="25"/>
        <v>0</v>
      </c>
      <c r="N102" s="1">
        <v>0</v>
      </c>
      <c r="O102" s="1"/>
      <c r="P102" s="161">
        <v>2.4150000000000001E-2</v>
      </c>
      <c r="Q102" s="157"/>
      <c r="R102" s="157">
        <v>2.4150000000000001E-2</v>
      </c>
      <c r="S102" s="147">
        <f t="shared" si="26"/>
        <v>0.628</v>
      </c>
      <c r="V102" s="161"/>
      <c r="Z102">
        <f t="shared" si="27"/>
        <v>0</v>
      </c>
    </row>
    <row r="103" spans="1:27" ht="23.25" customHeight="1" x14ac:dyDescent="0.75">
      <c r="A103" s="165"/>
      <c r="B103" s="162" t="s">
        <v>116</v>
      </c>
      <c r="C103" s="166" t="s">
        <v>188</v>
      </c>
      <c r="D103" s="189" t="s">
        <v>660</v>
      </c>
      <c r="E103" s="162" t="s">
        <v>115</v>
      </c>
      <c r="F103" s="163">
        <v>2.75</v>
      </c>
      <c r="G103" s="164">
        <v>0</v>
      </c>
      <c r="H103" s="164">
        <v>0</v>
      </c>
      <c r="I103" s="164">
        <f t="shared" si="21"/>
        <v>0</v>
      </c>
      <c r="J103" s="162">
        <f t="shared" si="22"/>
        <v>0</v>
      </c>
      <c r="K103" s="1">
        <f t="shared" si="23"/>
        <v>0</v>
      </c>
      <c r="L103" s="1">
        <f t="shared" si="24"/>
        <v>0</v>
      </c>
      <c r="M103" s="1">
        <f t="shared" si="25"/>
        <v>0</v>
      </c>
      <c r="N103" s="1">
        <v>0</v>
      </c>
      <c r="O103" s="1"/>
      <c r="P103" s="161">
        <v>2.4150000000000001E-2</v>
      </c>
      <c r="Q103" s="157"/>
      <c r="R103" s="157">
        <v>2.4150000000000001E-2</v>
      </c>
      <c r="S103" s="147">
        <f t="shared" si="26"/>
        <v>6.6000000000000003E-2</v>
      </c>
      <c r="V103" s="161"/>
      <c r="Z103">
        <f t="shared" si="27"/>
        <v>0</v>
      </c>
    </row>
    <row r="104" spans="1:27" ht="25.15" customHeight="1" x14ac:dyDescent="0.75">
      <c r="A104" s="165"/>
      <c r="B104" s="162" t="s">
        <v>116</v>
      </c>
      <c r="C104" s="166" t="s">
        <v>188</v>
      </c>
      <c r="D104" s="189" t="s">
        <v>661</v>
      </c>
      <c r="E104" s="162" t="s">
        <v>115</v>
      </c>
      <c r="F104" s="163">
        <v>7.5</v>
      </c>
      <c r="G104" s="164">
        <v>0</v>
      </c>
      <c r="H104" s="164">
        <v>0</v>
      </c>
      <c r="I104" s="164">
        <f t="shared" si="21"/>
        <v>0</v>
      </c>
      <c r="J104" s="162">
        <f t="shared" si="22"/>
        <v>0</v>
      </c>
      <c r="K104" s="1">
        <f t="shared" si="23"/>
        <v>0</v>
      </c>
      <c r="L104" s="1">
        <f t="shared" si="24"/>
        <v>0</v>
      </c>
      <c r="M104" s="1">
        <f t="shared" si="25"/>
        <v>0</v>
      </c>
      <c r="N104" s="1">
        <v>0</v>
      </c>
      <c r="O104" s="1"/>
      <c r="P104" s="161">
        <v>2.4150000000000001E-2</v>
      </c>
      <c r="Q104" s="157"/>
      <c r="R104" s="157">
        <v>2.4150000000000001E-2</v>
      </c>
      <c r="S104" s="147">
        <f t="shared" si="26"/>
        <v>0.18099999999999999</v>
      </c>
      <c r="V104" s="161"/>
      <c r="Z104">
        <f t="shared" si="27"/>
        <v>0</v>
      </c>
    </row>
    <row r="105" spans="1:27" ht="24" customHeight="1" x14ac:dyDescent="0.75">
      <c r="A105" s="165"/>
      <c r="B105" s="162" t="s">
        <v>116</v>
      </c>
      <c r="C105" s="166" t="s">
        <v>188</v>
      </c>
      <c r="D105" s="189" t="s">
        <v>662</v>
      </c>
      <c r="E105" s="162" t="s">
        <v>115</v>
      </c>
      <c r="F105" s="163">
        <v>10.4</v>
      </c>
      <c r="G105" s="164">
        <v>0</v>
      </c>
      <c r="H105" s="164">
        <v>0</v>
      </c>
      <c r="I105" s="164">
        <f t="shared" si="21"/>
        <v>0</v>
      </c>
      <c r="J105" s="162">
        <f t="shared" si="22"/>
        <v>0</v>
      </c>
      <c r="K105" s="1">
        <f t="shared" si="23"/>
        <v>0</v>
      </c>
      <c r="L105" s="1">
        <f t="shared" si="24"/>
        <v>0</v>
      </c>
      <c r="M105" s="1">
        <f t="shared" si="25"/>
        <v>0</v>
      </c>
      <c r="N105" s="1">
        <v>0</v>
      </c>
      <c r="O105" s="1"/>
      <c r="P105" s="161">
        <v>2.4150000000000001E-2</v>
      </c>
      <c r="Q105" s="157"/>
      <c r="R105" s="157">
        <v>2.4150000000000001E-2</v>
      </c>
      <c r="S105" s="147">
        <f t="shared" si="26"/>
        <v>0.251</v>
      </c>
      <c r="V105" s="161"/>
      <c r="Z105">
        <f t="shared" si="27"/>
        <v>0</v>
      </c>
      <c r="AA105" s="187" t="s">
        <v>619</v>
      </c>
    </row>
    <row r="106" spans="1:27" ht="25.15" customHeight="1" x14ac:dyDescent="0.75">
      <c r="A106" s="165"/>
      <c r="B106" s="162" t="s">
        <v>116</v>
      </c>
      <c r="C106" s="166" t="s">
        <v>188</v>
      </c>
      <c r="D106" s="188" t="s">
        <v>663</v>
      </c>
      <c r="E106" s="162" t="s">
        <v>115</v>
      </c>
      <c r="F106" s="163">
        <v>27</v>
      </c>
      <c r="G106" s="164">
        <v>0</v>
      </c>
      <c r="H106" s="164">
        <v>0</v>
      </c>
      <c r="I106" s="164">
        <f t="shared" si="21"/>
        <v>0</v>
      </c>
      <c r="J106" s="162">
        <f t="shared" si="22"/>
        <v>0</v>
      </c>
      <c r="K106" s="1">
        <f t="shared" si="23"/>
        <v>0</v>
      </c>
      <c r="L106" s="1">
        <f t="shared" si="24"/>
        <v>0</v>
      </c>
      <c r="M106" s="1">
        <f t="shared" si="25"/>
        <v>0</v>
      </c>
      <c r="N106" s="1">
        <v>0</v>
      </c>
      <c r="O106" s="1"/>
      <c r="P106" s="161">
        <v>2.4150000000000001E-2</v>
      </c>
      <c r="Q106" s="157"/>
      <c r="R106" s="157">
        <v>2.4150000000000001E-2</v>
      </c>
      <c r="S106" s="147">
        <f t="shared" si="26"/>
        <v>0.65200000000000002</v>
      </c>
      <c r="V106" s="161"/>
      <c r="Z106">
        <f t="shared" si="27"/>
        <v>0</v>
      </c>
    </row>
    <row r="107" spans="1:27" ht="35.15" customHeight="1" x14ac:dyDescent="0.75">
      <c r="A107" s="165"/>
      <c r="B107" s="162" t="s">
        <v>112</v>
      </c>
      <c r="C107" s="166" t="s">
        <v>207</v>
      </c>
      <c r="D107" s="188" t="s">
        <v>664</v>
      </c>
      <c r="E107" s="162" t="s">
        <v>115</v>
      </c>
      <c r="F107" s="163">
        <v>13.8</v>
      </c>
      <c r="G107" s="164">
        <v>0</v>
      </c>
      <c r="H107" s="164">
        <v>0</v>
      </c>
      <c r="I107" s="164">
        <f t="shared" si="21"/>
        <v>0</v>
      </c>
      <c r="J107" s="162">
        <f t="shared" si="22"/>
        <v>0</v>
      </c>
      <c r="K107" s="1">
        <f t="shared" si="23"/>
        <v>0</v>
      </c>
      <c r="L107" s="1">
        <f t="shared" si="24"/>
        <v>0</v>
      </c>
      <c r="M107" s="1">
        <f t="shared" si="25"/>
        <v>0</v>
      </c>
      <c r="N107" s="1">
        <v>0</v>
      </c>
      <c r="O107" s="1"/>
      <c r="P107" s="161">
        <v>1.2619999999999999E-2</v>
      </c>
      <c r="Q107" s="157"/>
      <c r="R107" s="157">
        <v>1.2619999999999999E-2</v>
      </c>
      <c r="S107" s="147">
        <f t="shared" si="26"/>
        <v>0.17399999999999999</v>
      </c>
      <c r="V107" s="161"/>
      <c r="Z107">
        <f t="shared" si="27"/>
        <v>0</v>
      </c>
    </row>
    <row r="108" spans="1:27" ht="35.15" customHeight="1" x14ac:dyDescent="0.75">
      <c r="A108" s="165"/>
      <c r="B108" s="162" t="s">
        <v>112</v>
      </c>
      <c r="C108" s="166" t="s">
        <v>207</v>
      </c>
      <c r="D108" s="162" t="s">
        <v>208</v>
      </c>
      <c r="E108" s="162" t="s">
        <v>115</v>
      </c>
      <c r="F108" s="163">
        <v>7</v>
      </c>
      <c r="G108" s="164">
        <v>0</v>
      </c>
      <c r="H108" s="164">
        <v>0</v>
      </c>
      <c r="I108" s="164">
        <f t="shared" si="21"/>
        <v>0</v>
      </c>
      <c r="J108" s="162">
        <f t="shared" si="22"/>
        <v>0</v>
      </c>
      <c r="K108" s="1">
        <f t="shared" si="23"/>
        <v>0</v>
      </c>
      <c r="L108" s="1">
        <f t="shared" si="24"/>
        <v>0</v>
      </c>
      <c r="M108" s="1">
        <f t="shared" si="25"/>
        <v>0</v>
      </c>
      <c r="N108" s="1">
        <v>0</v>
      </c>
      <c r="O108" s="1"/>
      <c r="P108" s="161">
        <v>1.2619999999999999E-2</v>
      </c>
      <c r="Q108" s="157"/>
      <c r="R108" s="157">
        <v>1.2619999999999999E-2</v>
      </c>
      <c r="S108" s="147">
        <f t="shared" si="26"/>
        <v>8.7999999999999995E-2</v>
      </c>
      <c r="V108" s="161"/>
      <c r="Z108">
        <f t="shared" si="27"/>
        <v>0</v>
      </c>
    </row>
    <row r="109" spans="1:27" ht="35.15" customHeight="1" x14ac:dyDescent="0.75">
      <c r="A109" s="165"/>
      <c r="B109" s="162" t="s">
        <v>112</v>
      </c>
      <c r="C109" s="166" t="s">
        <v>207</v>
      </c>
      <c r="D109" s="162" t="s">
        <v>209</v>
      </c>
      <c r="E109" s="162" t="s">
        <v>115</v>
      </c>
      <c r="F109" s="163">
        <v>3.75</v>
      </c>
      <c r="G109" s="164">
        <v>0</v>
      </c>
      <c r="H109" s="164">
        <v>0</v>
      </c>
      <c r="I109" s="164">
        <f t="shared" si="21"/>
        <v>0</v>
      </c>
      <c r="J109" s="162">
        <f t="shared" si="22"/>
        <v>0</v>
      </c>
      <c r="K109" s="1">
        <f t="shared" si="23"/>
        <v>0</v>
      </c>
      <c r="L109" s="1">
        <f t="shared" si="24"/>
        <v>0</v>
      </c>
      <c r="M109" s="1">
        <f t="shared" si="25"/>
        <v>0</v>
      </c>
      <c r="N109" s="1">
        <v>0</v>
      </c>
      <c r="O109" s="1"/>
      <c r="P109" s="161">
        <v>1.2619999999999999E-2</v>
      </c>
      <c r="Q109" s="157"/>
      <c r="R109" s="157">
        <v>1.2619999999999999E-2</v>
      </c>
      <c r="S109" s="147">
        <f t="shared" si="26"/>
        <v>4.7E-2</v>
      </c>
      <c r="V109" s="161"/>
      <c r="Z109">
        <f t="shared" si="27"/>
        <v>0</v>
      </c>
    </row>
    <row r="110" spans="1:27" ht="25.15" customHeight="1" x14ac:dyDescent="0.75">
      <c r="A110" s="165"/>
      <c r="B110" s="162" t="s">
        <v>112</v>
      </c>
      <c r="C110" s="166" t="s">
        <v>210</v>
      </c>
      <c r="D110" s="162" t="s">
        <v>211</v>
      </c>
      <c r="E110" s="162" t="s">
        <v>115</v>
      </c>
      <c r="F110" s="163">
        <v>10</v>
      </c>
      <c r="G110" s="164">
        <v>0</v>
      </c>
      <c r="H110" s="164">
        <v>0</v>
      </c>
      <c r="I110" s="164">
        <f t="shared" si="21"/>
        <v>0</v>
      </c>
      <c r="J110" s="162">
        <f t="shared" si="22"/>
        <v>0</v>
      </c>
      <c r="K110" s="1">
        <f t="shared" si="23"/>
        <v>0</v>
      </c>
      <c r="L110" s="1">
        <f t="shared" si="24"/>
        <v>0</v>
      </c>
      <c r="M110" s="1">
        <f t="shared" si="25"/>
        <v>0</v>
      </c>
      <c r="N110" s="1">
        <v>0</v>
      </c>
      <c r="O110" s="1"/>
      <c r="P110" s="161">
        <v>1.1200000000000002E-2</v>
      </c>
      <c r="Q110" s="157"/>
      <c r="R110" s="157">
        <v>1.1200000000000002E-2</v>
      </c>
      <c r="S110" s="147">
        <f t="shared" si="26"/>
        <v>0.112</v>
      </c>
      <c r="V110" s="161"/>
      <c r="Z110">
        <f t="shared" si="27"/>
        <v>0</v>
      </c>
    </row>
    <row r="111" spans="1:27" ht="25.15" customHeight="1" x14ac:dyDescent="0.75">
      <c r="A111" s="165"/>
      <c r="B111" s="162" t="s">
        <v>112</v>
      </c>
      <c r="C111" s="166" t="s">
        <v>210</v>
      </c>
      <c r="D111" s="162" t="s">
        <v>212</v>
      </c>
      <c r="E111" s="162" t="s">
        <v>115</v>
      </c>
      <c r="F111" s="163">
        <v>18</v>
      </c>
      <c r="G111" s="164">
        <v>0</v>
      </c>
      <c r="H111" s="164">
        <v>0</v>
      </c>
      <c r="I111" s="164">
        <f t="shared" si="21"/>
        <v>0</v>
      </c>
      <c r="J111" s="162">
        <f t="shared" si="22"/>
        <v>0</v>
      </c>
      <c r="K111" s="1">
        <f t="shared" si="23"/>
        <v>0</v>
      </c>
      <c r="L111" s="1">
        <f t="shared" si="24"/>
        <v>0</v>
      </c>
      <c r="M111" s="1">
        <f t="shared" si="25"/>
        <v>0</v>
      </c>
      <c r="N111" s="1">
        <v>0</v>
      </c>
      <c r="O111" s="1"/>
      <c r="P111" s="161">
        <v>1.1200000000000002E-2</v>
      </c>
      <c r="Q111" s="157"/>
      <c r="R111" s="157">
        <v>1.1200000000000002E-2</v>
      </c>
      <c r="S111" s="147">
        <f t="shared" si="26"/>
        <v>0.20200000000000001</v>
      </c>
      <c r="V111" s="161"/>
      <c r="Z111">
        <f t="shared" si="27"/>
        <v>0</v>
      </c>
    </row>
    <row r="112" spans="1:27" ht="25.15" customHeight="1" x14ac:dyDescent="0.75">
      <c r="A112" s="165"/>
      <c r="B112" s="162" t="s">
        <v>112</v>
      </c>
      <c r="C112" s="166" t="s">
        <v>210</v>
      </c>
      <c r="D112" s="162" t="s">
        <v>213</v>
      </c>
      <c r="E112" s="162" t="s">
        <v>115</v>
      </c>
      <c r="F112" s="163">
        <v>16.5</v>
      </c>
      <c r="G112" s="164">
        <v>0</v>
      </c>
      <c r="H112" s="164">
        <v>0</v>
      </c>
      <c r="I112" s="164">
        <f t="shared" si="21"/>
        <v>0</v>
      </c>
      <c r="J112" s="162">
        <f t="shared" si="22"/>
        <v>0</v>
      </c>
      <c r="K112" s="1">
        <f t="shared" si="23"/>
        <v>0</v>
      </c>
      <c r="L112" s="1">
        <f t="shared" si="24"/>
        <v>0</v>
      </c>
      <c r="M112" s="1">
        <f t="shared" si="25"/>
        <v>0</v>
      </c>
      <c r="N112" s="1">
        <v>0</v>
      </c>
      <c r="O112" s="1"/>
      <c r="P112" s="161">
        <v>1.1200000000000002E-2</v>
      </c>
      <c r="Q112" s="157"/>
      <c r="R112" s="157">
        <v>1.1200000000000002E-2</v>
      </c>
      <c r="S112" s="147">
        <f t="shared" si="26"/>
        <v>0.185</v>
      </c>
      <c r="V112" s="161"/>
      <c r="Z112">
        <f t="shared" si="27"/>
        <v>0</v>
      </c>
    </row>
    <row r="113" spans="1:26" ht="35.15" customHeight="1" x14ac:dyDescent="0.75">
      <c r="A113" s="165"/>
      <c r="B113" s="162" t="s">
        <v>112</v>
      </c>
      <c r="C113" s="166" t="s">
        <v>207</v>
      </c>
      <c r="D113" s="162" t="s">
        <v>214</v>
      </c>
      <c r="E113" s="162" t="s">
        <v>115</v>
      </c>
      <c r="F113" s="163">
        <v>26</v>
      </c>
      <c r="G113" s="164">
        <v>0</v>
      </c>
      <c r="H113" s="164">
        <v>0</v>
      </c>
      <c r="I113" s="164">
        <f t="shared" si="21"/>
        <v>0</v>
      </c>
      <c r="J113" s="162">
        <f t="shared" si="22"/>
        <v>0</v>
      </c>
      <c r="K113" s="1">
        <f t="shared" si="23"/>
        <v>0</v>
      </c>
      <c r="L113" s="1">
        <f t="shared" si="24"/>
        <v>0</v>
      </c>
      <c r="M113" s="1">
        <f t="shared" si="25"/>
        <v>0</v>
      </c>
      <c r="N113" s="1">
        <v>0</v>
      </c>
      <c r="O113" s="1"/>
      <c r="P113" s="161">
        <v>1.2619999999999999E-2</v>
      </c>
      <c r="Q113" s="157"/>
      <c r="R113" s="157">
        <v>1.2619999999999999E-2</v>
      </c>
      <c r="S113" s="147">
        <f t="shared" si="26"/>
        <v>0.32800000000000001</v>
      </c>
      <c r="V113" s="161"/>
      <c r="Z113">
        <f t="shared" si="27"/>
        <v>0</v>
      </c>
    </row>
    <row r="114" spans="1:26" ht="25.15" customHeight="1" x14ac:dyDescent="0.75">
      <c r="A114" s="165"/>
      <c r="B114" s="162" t="s">
        <v>112</v>
      </c>
      <c r="C114" s="166" t="s">
        <v>210</v>
      </c>
      <c r="D114" s="162" t="s">
        <v>215</v>
      </c>
      <c r="E114" s="162" t="s">
        <v>115</v>
      </c>
      <c r="F114" s="163">
        <v>20</v>
      </c>
      <c r="G114" s="164">
        <v>0</v>
      </c>
      <c r="H114" s="164">
        <v>0</v>
      </c>
      <c r="I114" s="164">
        <f t="shared" si="21"/>
        <v>0</v>
      </c>
      <c r="J114" s="162">
        <f t="shared" si="22"/>
        <v>0</v>
      </c>
      <c r="K114" s="1">
        <f t="shared" si="23"/>
        <v>0</v>
      </c>
      <c r="L114" s="1">
        <f t="shared" si="24"/>
        <v>0</v>
      </c>
      <c r="M114" s="1">
        <f t="shared" si="25"/>
        <v>0</v>
      </c>
      <c r="N114" s="1">
        <v>0</v>
      </c>
      <c r="O114" s="1"/>
      <c r="P114" s="161">
        <v>1.1200000000000002E-2</v>
      </c>
      <c r="Q114" s="157"/>
      <c r="R114" s="157">
        <v>1.1200000000000002E-2</v>
      </c>
      <c r="S114" s="147">
        <f t="shared" si="26"/>
        <v>0.224</v>
      </c>
      <c r="V114" s="161"/>
      <c r="Z114">
        <f t="shared" si="27"/>
        <v>0</v>
      </c>
    </row>
    <row r="115" spans="1:26" ht="25.15" customHeight="1" x14ac:dyDescent="0.75">
      <c r="A115" s="165"/>
      <c r="B115" s="162" t="s">
        <v>112</v>
      </c>
      <c r="C115" s="166" t="s">
        <v>210</v>
      </c>
      <c r="D115" s="162" t="s">
        <v>216</v>
      </c>
      <c r="E115" s="162" t="s">
        <v>115</v>
      </c>
      <c r="F115" s="163">
        <v>20</v>
      </c>
      <c r="G115" s="164">
        <v>0</v>
      </c>
      <c r="H115" s="164">
        <v>0</v>
      </c>
      <c r="I115" s="164">
        <f t="shared" si="21"/>
        <v>0</v>
      </c>
      <c r="J115" s="162">
        <f t="shared" si="22"/>
        <v>0</v>
      </c>
      <c r="K115" s="1">
        <f t="shared" si="23"/>
        <v>0</v>
      </c>
      <c r="L115" s="1">
        <f t="shared" si="24"/>
        <v>0</v>
      </c>
      <c r="M115" s="1">
        <f t="shared" si="25"/>
        <v>0</v>
      </c>
      <c r="N115" s="1">
        <v>0</v>
      </c>
      <c r="O115" s="1"/>
      <c r="P115" s="161">
        <v>1.1200000000000002E-2</v>
      </c>
      <c r="Q115" s="157"/>
      <c r="R115" s="157">
        <v>1.1200000000000002E-2</v>
      </c>
      <c r="S115" s="147">
        <f t="shared" si="26"/>
        <v>0.224</v>
      </c>
      <c r="V115" s="161"/>
      <c r="Z115">
        <f t="shared" si="27"/>
        <v>0</v>
      </c>
    </row>
    <row r="116" spans="1:26" ht="25.15" customHeight="1" x14ac:dyDescent="0.75">
      <c r="A116" s="165"/>
      <c r="B116" s="162" t="s">
        <v>112</v>
      </c>
      <c r="C116" s="166" t="s">
        <v>210</v>
      </c>
      <c r="D116" s="162" t="s">
        <v>217</v>
      </c>
      <c r="E116" s="162" t="s">
        <v>115</v>
      </c>
      <c r="F116" s="163">
        <v>29</v>
      </c>
      <c r="G116" s="164">
        <v>0</v>
      </c>
      <c r="H116" s="164">
        <v>0</v>
      </c>
      <c r="I116" s="164">
        <f t="shared" si="21"/>
        <v>0</v>
      </c>
      <c r="J116" s="162">
        <f t="shared" si="22"/>
        <v>0</v>
      </c>
      <c r="K116" s="1">
        <f t="shared" si="23"/>
        <v>0</v>
      </c>
      <c r="L116" s="1">
        <f t="shared" si="24"/>
        <v>0</v>
      </c>
      <c r="M116" s="1">
        <f t="shared" si="25"/>
        <v>0</v>
      </c>
      <c r="N116" s="1">
        <v>0</v>
      </c>
      <c r="O116" s="1"/>
      <c r="P116" s="161">
        <v>1.1200000000000002E-2</v>
      </c>
      <c r="Q116" s="157"/>
      <c r="R116" s="157">
        <v>1.1200000000000002E-2</v>
      </c>
      <c r="S116" s="147">
        <f t="shared" si="26"/>
        <v>0.32500000000000001</v>
      </c>
      <c r="V116" s="161"/>
      <c r="Z116">
        <f t="shared" si="27"/>
        <v>0</v>
      </c>
    </row>
    <row r="117" spans="1:26" ht="25.15" customHeight="1" x14ac:dyDescent="0.75">
      <c r="A117" s="165"/>
      <c r="B117" s="162" t="s">
        <v>112</v>
      </c>
      <c r="C117" s="166" t="s">
        <v>210</v>
      </c>
      <c r="D117" s="162" t="s">
        <v>218</v>
      </c>
      <c r="E117" s="162" t="s">
        <v>115</v>
      </c>
      <c r="F117" s="163">
        <v>9</v>
      </c>
      <c r="G117" s="164">
        <v>0</v>
      </c>
      <c r="H117" s="164">
        <v>0</v>
      </c>
      <c r="I117" s="164">
        <f t="shared" ref="I117:I121" si="28">ROUND(F117*(G117+H117),2)</f>
        <v>0</v>
      </c>
      <c r="J117" s="162">
        <f t="shared" si="22"/>
        <v>0</v>
      </c>
      <c r="K117" s="1">
        <f t="shared" si="23"/>
        <v>0</v>
      </c>
      <c r="L117" s="1">
        <f t="shared" si="24"/>
        <v>0</v>
      </c>
      <c r="M117" s="1">
        <f t="shared" si="25"/>
        <v>0</v>
      </c>
      <c r="N117" s="1">
        <v>0</v>
      </c>
      <c r="O117" s="1"/>
      <c r="P117" s="161">
        <v>1.1200000000000002E-2</v>
      </c>
      <c r="Q117" s="157"/>
      <c r="R117" s="157">
        <v>1.1200000000000002E-2</v>
      </c>
      <c r="S117" s="147">
        <f t="shared" si="26"/>
        <v>0.10100000000000001</v>
      </c>
      <c r="V117" s="161"/>
      <c r="Z117">
        <f t="shared" si="27"/>
        <v>0</v>
      </c>
    </row>
    <row r="118" spans="1:26" ht="35.15" customHeight="1" x14ac:dyDescent="0.75">
      <c r="A118" s="165"/>
      <c r="B118" s="162" t="s">
        <v>116</v>
      </c>
      <c r="C118" s="166" t="s">
        <v>177</v>
      </c>
      <c r="D118" s="189" t="s">
        <v>665</v>
      </c>
      <c r="E118" s="162" t="s">
        <v>115</v>
      </c>
      <c r="F118" s="163">
        <v>11.5</v>
      </c>
      <c r="G118" s="164">
        <v>0</v>
      </c>
      <c r="H118" s="164">
        <v>0</v>
      </c>
      <c r="I118" s="164">
        <f t="shared" si="28"/>
        <v>0</v>
      </c>
      <c r="J118" s="162">
        <f t="shared" si="22"/>
        <v>0</v>
      </c>
      <c r="K118" s="1">
        <f t="shared" si="23"/>
        <v>0</v>
      </c>
      <c r="L118" s="1">
        <f t="shared" si="24"/>
        <v>0</v>
      </c>
      <c r="M118" s="1">
        <f t="shared" si="25"/>
        <v>0</v>
      </c>
      <c r="N118" s="1">
        <v>0</v>
      </c>
      <c r="O118" s="1"/>
      <c r="P118" s="161">
        <v>2.1700000000000001E-3</v>
      </c>
      <c r="Q118" s="157"/>
      <c r="R118" s="157">
        <v>2.1700000000000001E-3</v>
      </c>
      <c r="S118" s="147">
        <f t="shared" si="26"/>
        <v>2.5000000000000001E-2</v>
      </c>
      <c r="V118" s="161"/>
      <c r="Z118">
        <f t="shared" si="27"/>
        <v>0</v>
      </c>
    </row>
    <row r="119" spans="1:26" ht="35.15" customHeight="1" x14ac:dyDescent="0.75">
      <c r="A119" s="165"/>
      <c r="B119" s="162" t="s">
        <v>112</v>
      </c>
      <c r="C119" s="166" t="s">
        <v>219</v>
      </c>
      <c r="D119" s="162" t="s">
        <v>220</v>
      </c>
      <c r="E119" s="162" t="s">
        <v>115</v>
      </c>
      <c r="F119" s="163">
        <v>7</v>
      </c>
      <c r="G119" s="164">
        <v>0</v>
      </c>
      <c r="H119" s="164">
        <v>0</v>
      </c>
      <c r="I119" s="164">
        <f t="shared" si="28"/>
        <v>0</v>
      </c>
      <c r="J119" s="162">
        <f t="shared" si="22"/>
        <v>0</v>
      </c>
      <c r="K119" s="1">
        <f t="shared" si="23"/>
        <v>0</v>
      </c>
      <c r="L119" s="1">
        <f t="shared" si="24"/>
        <v>0</v>
      </c>
      <c r="M119" s="1">
        <f t="shared" si="25"/>
        <v>0</v>
      </c>
      <c r="N119" s="1">
        <v>0</v>
      </c>
      <c r="O119" s="1"/>
      <c r="P119" s="161">
        <v>1.051E-2</v>
      </c>
      <c r="Q119" s="157"/>
      <c r="R119" s="157">
        <v>1.051E-2</v>
      </c>
      <c r="S119" s="147">
        <f t="shared" si="26"/>
        <v>7.3999999999999996E-2</v>
      </c>
      <c r="V119" s="161"/>
      <c r="Z119">
        <f t="shared" si="27"/>
        <v>0</v>
      </c>
    </row>
    <row r="120" spans="1:26" ht="25.15" customHeight="1" x14ac:dyDescent="0.75">
      <c r="A120" s="165"/>
      <c r="B120" s="162" t="s">
        <v>112</v>
      </c>
      <c r="C120" s="166" t="s">
        <v>219</v>
      </c>
      <c r="D120" s="162" t="s">
        <v>221</v>
      </c>
      <c r="E120" s="162" t="s">
        <v>115</v>
      </c>
      <c r="F120" s="163">
        <v>25</v>
      </c>
      <c r="G120" s="164">
        <v>0</v>
      </c>
      <c r="H120" s="164">
        <v>0</v>
      </c>
      <c r="I120" s="164">
        <f t="shared" si="28"/>
        <v>0</v>
      </c>
      <c r="J120" s="162">
        <f t="shared" si="22"/>
        <v>0</v>
      </c>
      <c r="K120" s="1">
        <f t="shared" si="23"/>
        <v>0</v>
      </c>
      <c r="L120" s="1">
        <f t="shared" si="24"/>
        <v>0</v>
      </c>
      <c r="M120" s="1">
        <f t="shared" si="25"/>
        <v>0</v>
      </c>
      <c r="N120" s="1">
        <v>0</v>
      </c>
      <c r="O120" s="1"/>
      <c r="P120" s="161">
        <v>1.051E-2</v>
      </c>
      <c r="Q120" s="157"/>
      <c r="R120" s="157">
        <v>1.051E-2</v>
      </c>
      <c r="S120" s="147">
        <f t="shared" si="26"/>
        <v>0.26300000000000001</v>
      </c>
      <c r="V120" s="161"/>
      <c r="Z120">
        <f t="shared" si="27"/>
        <v>0</v>
      </c>
    </row>
    <row r="121" spans="1:26" ht="25.15" customHeight="1" x14ac:dyDescent="0.75">
      <c r="A121" s="165"/>
      <c r="B121" s="162" t="s">
        <v>112</v>
      </c>
      <c r="C121" s="166" t="s">
        <v>219</v>
      </c>
      <c r="D121" s="162" t="s">
        <v>222</v>
      </c>
      <c r="E121" s="162" t="s">
        <v>115</v>
      </c>
      <c r="F121" s="163">
        <v>12.5</v>
      </c>
      <c r="G121" s="164">
        <v>0</v>
      </c>
      <c r="H121" s="164">
        <v>0</v>
      </c>
      <c r="I121" s="164">
        <f t="shared" si="28"/>
        <v>0</v>
      </c>
      <c r="J121" s="162">
        <f t="shared" si="22"/>
        <v>0</v>
      </c>
      <c r="K121" s="1">
        <f t="shared" si="23"/>
        <v>0</v>
      </c>
      <c r="L121" s="1">
        <f t="shared" si="24"/>
        <v>0</v>
      </c>
      <c r="M121" s="1">
        <f t="shared" si="25"/>
        <v>0</v>
      </c>
      <c r="N121" s="1">
        <v>0</v>
      </c>
      <c r="O121" s="1"/>
      <c r="P121" s="161">
        <v>1.051E-2</v>
      </c>
      <c r="Q121" s="157"/>
      <c r="R121" s="157">
        <v>1.051E-2</v>
      </c>
      <c r="S121" s="147">
        <f t="shared" si="26"/>
        <v>0.13100000000000001</v>
      </c>
      <c r="V121" s="161"/>
      <c r="Z121">
        <f t="shared" si="27"/>
        <v>0</v>
      </c>
    </row>
    <row r="122" spans="1:26" x14ac:dyDescent="0.75">
      <c r="A122" s="147"/>
      <c r="B122" s="147"/>
      <c r="C122" s="147"/>
      <c r="D122" s="147" t="s">
        <v>73</v>
      </c>
      <c r="E122" s="147"/>
      <c r="F122" s="161"/>
      <c r="G122" s="150">
        <f>ROUND((SUM(L52:L121))/1,2)</f>
        <v>0</v>
      </c>
      <c r="H122" s="150">
        <f>ROUND((SUM(M52:M121))/1,2)</f>
        <v>0</v>
      </c>
      <c r="I122" s="150">
        <f>ROUND((SUM(I52:I121))/1,2)</f>
        <v>0</v>
      </c>
      <c r="J122" s="147"/>
      <c r="K122" s="147"/>
      <c r="L122" s="147">
        <f>ROUND((SUM(L52:L121))/1,2)</f>
        <v>0</v>
      </c>
      <c r="M122" s="147">
        <f>ROUND((SUM(M52:M121))/1,2)</f>
        <v>0</v>
      </c>
      <c r="N122" s="147"/>
      <c r="O122" s="147"/>
      <c r="P122" s="167"/>
      <c r="Q122" s="147"/>
      <c r="R122" s="147"/>
      <c r="S122" s="167">
        <f>ROUND((SUM(S52:S121))/1,2)</f>
        <v>40.71</v>
      </c>
      <c r="T122" s="144"/>
      <c r="U122" s="144"/>
      <c r="V122" s="2">
        <f>ROUND((SUM(V52:V121))/1,2)</f>
        <v>0</v>
      </c>
      <c r="W122" s="144"/>
      <c r="X122" s="144"/>
      <c r="Y122" s="144"/>
      <c r="Z122" s="144"/>
    </row>
    <row r="123" spans="1:26" x14ac:dyDescent="0.75">
      <c r="A123" s="1"/>
      <c r="B123" s="1"/>
      <c r="C123" s="1"/>
      <c r="D123" s="1"/>
      <c r="E123" s="1"/>
      <c r="F123" s="157"/>
      <c r="G123" s="140"/>
      <c r="H123" s="140"/>
      <c r="I123" s="140"/>
      <c r="J123" s="1"/>
      <c r="K123" s="1"/>
      <c r="L123" s="1"/>
      <c r="M123" s="1"/>
      <c r="N123" s="1"/>
      <c r="O123" s="1"/>
      <c r="P123" s="1"/>
      <c r="Q123" s="1"/>
      <c r="R123" s="1"/>
      <c r="S123" s="1"/>
      <c r="V123" s="1"/>
    </row>
    <row r="124" spans="1:26" x14ac:dyDescent="0.75">
      <c r="A124" s="147"/>
      <c r="B124" s="147"/>
      <c r="C124" s="147"/>
      <c r="D124" s="147" t="s">
        <v>74</v>
      </c>
      <c r="E124" s="147"/>
      <c r="F124" s="161"/>
      <c r="G124" s="148"/>
      <c r="H124" s="148"/>
      <c r="I124" s="148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4"/>
      <c r="U124" s="144"/>
      <c r="V124" s="147"/>
      <c r="W124" s="144"/>
      <c r="X124" s="144"/>
      <c r="Y124" s="144"/>
      <c r="Z124" s="144"/>
    </row>
    <row r="125" spans="1:26" ht="25.15" customHeight="1" x14ac:dyDescent="0.75">
      <c r="A125" s="165"/>
      <c r="B125" s="162" t="s">
        <v>223</v>
      </c>
      <c r="C125" s="166" t="s">
        <v>224</v>
      </c>
      <c r="D125" s="162" t="s">
        <v>225</v>
      </c>
      <c r="E125" s="162" t="s">
        <v>146</v>
      </c>
      <c r="F125" s="163">
        <v>8</v>
      </c>
      <c r="G125" s="164">
        <v>0</v>
      </c>
      <c r="H125" s="164">
        <v>0</v>
      </c>
      <c r="I125" s="164">
        <f t="shared" ref="I125:I131" si="29">ROUND(F125*(G125+H125),2)</f>
        <v>0</v>
      </c>
      <c r="J125" s="162">
        <f t="shared" ref="J125:J131" si="30">ROUND(F125*(N125),2)</f>
        <v>0</v>
      </c>
      <c r="K125" s="1">
        <f t="shared" ref="K125:K131" si="31">ROUND(F125*(O125),2)</f>
        <v>0</v>
      </c>
      <c r="L125" s="1">
        <f t="shared" ref="L125:L131" si="32">ROUND(F125*(G125),2)</f>
        <v>0</v>
      </c>
      <c r="M125" s="1">
        <f t="shared" ref="M125:M131" si="33">ROUND(F125*(H125),2)</f>
        <v>0</v>
      </c>
      <c r="N125" s="1">
        <v>0</v>
      </c>
      <c r="O125" s="1"/>
      <c r="P125" s="157"/>
      <c r="Q125" s="157"/>
      <c r="R125" s="157"/>
      <c r="S125" s="147"/>
      <c r="V125" s="161">
        <f t="shared" ref="V125:V131" si="34">ROUND(F125*(X125),3)</f>
        <v>2.6560000000000001</v>
      </c>
      <c r="X125">
        <v>0.33200000000000002</v>
      </c>
      <c r="Z125">
        <f t="shared" ref="Z125:Z131" si="35">0.058844*POWER(I125,0.952797)</f>
        <v>0</v>
      </c>
    </row>
    <row r="126" spans="1:26" ht="35.15" customHeight="1" x14ac:dyDescent="0.75">
      <c r="A126" s="165"/>
      <c r="B126" s="162" t="s">
        <v>223</v>
      </c>
      <c r="C126" s="166" t="s">
        <v>226</v>
      </c>
      <c r="D126" s="162" t="s">
        <v>227</v>
      </c>
      <c r="E126" s="162" t="s">
        <v>105</v>
      </c>
      <c r="F126" s="163">
        <v>6.25E-2</v>
      </c>
      <c r="G126" s="164">
        <v>0</v>
      </c>
      <c r="H126" s="164">
        <v>0</v>
      </c>
      <c r="I126" s="164">
        <f t="shared" si="29"/>
        <v>0</v>
      </c>
      <c r="J126" s="162">
        <f t="shared" si="30"/>
        <v>0</v>
      </c>
      <c r="K126" s="1">
        <f t="shared" si="31"/>
        <v>0</v>
      </c>
      <c r="L126" s="1">
        <f t="shared" si="32"/>
        <v>0</v>
      </c>
      <c r="M126" s="1">
        <f t="shared" si="33"/>
        <v>0</v>
      </c>
      <c r="N126" s="1">
        <v>0</v>
      </c>
      <c r="O126" s="1"/>
      <c r="P126" s="157"/>
      <c r="Q126" s="157"/>
      <c r="R126" s="157"/>
      <c r="S126" s="147"/>
      <c r="V126" s="161">
        <f t="shared" si="34"/>
        <v>0.14399999999999999</v>
      </c>
      <c r="X126">
        <v>2.2999999999999998</v>
      </c>
      <c r="Z126">
        <f t="shared" si="35"/>
        <v>0</v>
      </c>
    </row>
    <row r="127" spans="1:26" ht="25.15" customHeight="1" x14ac:dyDescent="0.75">
      <c r="A127" s="165"/>
      <c r="B127" s="162" t="s">
        <v>223</v>
      </c>
      <c r="C127" s="166" t="s">
        <v>228</v>
      </c>
      <c r="D127" s="162" t="s">
        <v>229</v>
      </c>
      <c r="E127" s="162" t="s">
        <v>105</v>
      </c>
      <c r="F127" s="163">
        <v>2.9</v>
      </c>
      <c r="G127" s="164">
        <v>0</v>
      </c>
      <c r="H127" s="164">
        <v>0</v>
      </c>
      <c r="I127" s="164">
        <f t="shared" si="29"/>
        <v>0</v>
      </c>
      <c r="J127" s="162">
        <f t="shared" si="30"/>
        <v>0</v>
      </c>
      <c r="K127" s="1">
        <f t="shared" si="31"/>
        <v>0</v>
      </c>
      <c r="L127" s="1">
        <f t="shared" si="32"/>
        <v>0</v>
      </c>
      <c r="M127" s="1">
        <f t="shared" si="33"/>
        <v>0</v>
      </c>
      <c r="N127" s="1">
        <v>0</v>
      </c>
      <c r="O127" s="1"/>
      <c r="P127" s="157"/>
      <c r="Q127" s="157"/>
      <c r="R127" s="157"/>
      <c r="S127" s="147"/>
      <c r="V127" s="161">
        <f t="shared" si="34"/>
        <v>6.67</v>
      </c>
      <c r="X127">
        <v>2.2999999999999998</v>
      </c>
      <c r="Z127">
        <f t="shared" si="35"/>
        <v>0</v>
      </c>
    </row>
    <row r="128" spans="1:26" ht="25.15" customHeight="1" x14ac:dyDescent="0.75">
      <c r="A128" s="165"/>
      <c r="B128" s="162" t="s">
        <v>223</v>
      </c>
      <c r="C128" s="166" t="s">
        <v>228</v>
      </c>
      <c r="D128" s="162" t="s">
        <v>230</v>
      </c>
      <c r="E128" s="162" t="s">
        <v>105</v>
      </c>
      <c r="F128" s="163">
        <v>1.6</v>
      </c>
      <c r="G128" s="164">
        <v>0</v>
      </c>
      <c r="H128" s="164">
        <v>0</v>
      </c>
      <c r="I128" s="164">
        <f t="shared" si="29"/>
        <v>0</v>
      </c>
      <c r="J128" s="162">
        <f t="shared" si="30"/>
        <v>0</v>
      </c>
      <c r="K128" s="1">
        <f t="shared" si="31"/>
        <v>0</v>
      </c>
      <c r="L128" s="1">
        <f t="shared" si="32"/>
        <v>0</v>
      </c>
      <c r="M128" s="1">
        <f t="shared" si="33"/>
        <v>0</v>
      </c>
      <c r="N128" s="1">
        <v>0</v>
      </c>
      <c r="O128" s="1"/>
      <c r="P128" s="157"/>
      <c r="Q128" s="157"/>
      <c r="R128" s="157"/>
      <c r="S128" s="147"/>
      <c r="V128" s="161">
        <f t="shared" si="34"/>
        <v>3.68</v>
      </c>
      <c r="X128">
        <v>2.2999999999999998</v>
      </c>
      <c r="Z128">
        <f t="shared" si="35"/>
        <v>0</v>
      </c>
    </row>
    <row r="129" spans="1:26" ht="35.15" customHeight="1" x14ac:dyDescent="0.75">
      <c r="A129" s="165"/>
      <c r="B129" s="162" t="s">
        <v>223</v>
      </c>
      <c r="C129" s="166" t="s">
        <v>228</v>
      </c>
      <c r="D129" s="162" t="s">
        <v>231</v>
      </c>
      <c r="E129" s="162" t="s">
        <v>105</v>
      </c>
      <c r="F129" s="163">
        <v>2.6</v>
      </c>
      <c r="G129" s="164">
        <v>0</v>
      </c>
      <c r="H129" s="164">
        <v>0</v>
      </c>
      <c r="I129" s="164">
        <f t="shared" si="29"/>
        <v>0</v>
      </c>
      <c r="J129" s="162">
        <f t="shared" si="30"/>
        <v>0</v>
      </c>
      <c r="K129" s="1">
        <f t="shared" si="31"/>
        <v>0</v>
      </c>
      <c r="L129" s="1">
        <f t="shared" si="32"/>
        <v>0</v>
      </c>
      <c r="M129" s="1">
        <f t="shared" si="33"/>
        <v>0</v>
      </c>
      <c r="N129" s="1">
        <v>0</v>
      </c>
      <c r="O129" s="1"/>
      <c r="P129" s="157"/>
      <c r="Q129" s="157"/>
      <c r="R129" s="157"/>
      <c r="S129" s="147"/>
      <c r="V129" s="161">
        <f t="shared" si="34"/>
        <v>5.98</v>
      </c>
      <c r="X129">
        <v>2.2999999999999998</v>
      </c>
      <c r="Z129">
        <f t="shared" si="35"/>
        <v>0</v>
      </c>
    </row>
    <row r="130" spans="1:26" ht="25.15" customHeight="1" x14ac:dyDescent="0.75">
      <c r="A130" s="165"/>
      <c r="B130" s="162" t="s">
        <v>223</v>
      </c>
      <c r="C130" s="166" t="s">
        <v>232</v>
      </c>
      <c r="D130" s="162" t="s">
        <v>233</v>
      </c>
      <c r="E130" s="162" t="s">
        <v>105</v>
      </c>
      <c r="F130" s="163">
        <v>3</v>
      </c>
      <c r="G130" s="164">
        <v>0</v>
      </c>
      <c r="H130" s="164">
        <v>0</v>
      </c>
      <c r="I130" s="164">
        <f t="shared" si="29"/>
        <v>0</v>
      </c>
      <c r="J130" s="162">
        <f t="shared" si="30"/>
        <v>0</v>
      </c>
      <c r="K130" s="1">
        <f t="shared" si="31"/>
        <v>0</v>
      </c>
      <c r="L130" s="1">
        <f t="shared" si="32"/>
        <v>0</v>
      </c>
      <c r="M130" s="1">
        <f t="shared" si="33"/>
        <v>0</v>
      </c>
      <c r="N130" s="1">
        <v>0</v>
      </c>
      <c r="O130" s="1"/>
      <c r="P130" s="157"/>
      <c r="Q130" s="157"/>
      <c r="R130" s="157"/>
      <c r="S130" s="147"/>
      <c r="V130" s="161">
        <f t="shared" si="34"/>
        <v>7.2</v>
      </c>
      <c r="X130">
        <v>2.4</v>
      </c>
      <c r="Z130">
        <f t="shared" si="35"/>
        <v>0</v>
      </c>
    </row>
    <row r="131" spans="1:26" ht="25.15" customHeight="1" x14ac:dyDescent="0.75">
      <c r="A131" s="165"/>
      <c r="B131" s="162" t="s">
        <v>223</v>
      </c>
      <c r="C131" s="166" t="s">
        <v>234</v>
      </c>
      <c r="D131" s="162" t="s">
        <v>235</v>
      </c>
      <c r="E131" s="162" t="s">
        <v>105</v>
      </c>
      <c r="F131" s="163">
        <v>0.67500000000000004</v>
      </c>
      <c r="G131" s="164">
        <v>0</v>
      </c>
      <c r="H131" s="164">
        <v>0</v>
      </c>
      <c r="I131" s="164">
        <f t="shared" si="29"/>
        <v>0</v>
      </c>
      <c r="J131" s="162">
        <f t="shared" si="30"/>
        <v>0</v>
      </c>
      <c r="K131" s="1">
        <f t="shared" si="31"/>
        <v>0</v>
      </c>
      <c r="L131" s="1">
        <f t="shared" si="32"/>
        <v>0</v>
      </c>
      <c r="M131" s="1">
        <f t="shared" si="33"/>
        <v>0</v>
      </c>
      <c r="N131" s="1">
        <v>0</v>
      </c>
      <c r="O131" s="1"/>
      <c r="P131" s="157"/>
      <c r="Q131" s="157"/>
      <c r="R131" s="157"/>
      <c r="S131" s="147"/>
      <c r="V131" s="161">
        <f t="shared" si="34"/>
        <v>1.5529999999999999</v>
      </c>
      <c r="X131">
        <v>2.2999999999999998</v>
      </c>
      <c r="Z131">
        <f t="shared" si="35"/>
        <v>0</v>
      </c>
    </row>
    <row r="132" spans="1:26" x14ac:dyDescent="0.75">
      <c r="A132" s="147"/>
      <c r="B132" s="147"/>
      <c r="C132" s="147"/>
      <c r="D132" s="147" t="s">
        <v>74</v>
      </c>
      <c r="E132" s="147"/>
      <c r="F132" s="161"/>
      <c r="G132" s="150">
        <f>ROUND((SUM(L124:L131))/1,2)</f>
        <v>0</v>
      </c>
      <c r="H132" s="150">
        <f>ROUND((SUM(M124:M131))/1,2)</f>
        <v>0</v>
      </c>
      <c r="I132" s="150">
        <f>ROUND((SUM(I124:I131))/1,2)</f>
        <v>0</v>
      </c>
      <c r="J132" s="147"/>
      <c r="K132" s="147"/>
      <c r="L132" s="147">
        <f>ROUND((SUM(L124:L131))/1,2)</f>
        <v>0</v>
      </c>
      <c r="M132" s="147">
        <f>ROUND((SUM(M124:M131))/1,2)</f>
        <v>0</v>
      </c>
      <c r="N132" s="147"/>
      <c r="O132" s="147"/>
      <c r="P132" s="167"/>
      <c r="Q132" s="147"/>
      <c r="R132" s="147"/>
      <c r="S132" s="167">
        <f>ROUND((SUM(S124:S131))/1,2)</f>
        <v>0</v>
      </c>
      <c r="T132" s="144"/>
      <c r="U132" s="144"/>
      <c r="V132" s="2">
        <f>ROUND((SUM(V124:V131))/1,2)</f>
        <v>27.88</v>
      </c>
      <c r="W132" s="144"/>
      <c r="X132" s="144"/>
      <c r="Y132" s="144"/>
      <c r="Z132" s="144"/>
    </row>
    <row r="133" spans="1:26" x14ac:dyDescent="0.75">
      <c r="A133" s="1"/>
      <c r="B133" s="1"/>
      <c r="C133" s="1"/>
      <c r="D133" s="1"/>
      <c r="E133" s="1"/>
      <c r="F133" s="157"/>
      <c r="G133" s="140"/>
      <c r="H133" s="140"/>
      <c r="I133" s="140"/>
      <c r="J133" s="1"/>
      <c r="K133" s="1"/>
      <c r="L133" s="1"/>
      <c r="M133" s="1"/>
      <c r="N133" s="1"/>
      <c r="O133" s="1"/>
      <c r="P133" s="1"/>
      <c r="Q133" s="1"/>
      <c r="R133" s="1"/>
      <c r="S133" s="1"/>
      <c r="V133" s="1"/>
    </row>
    <row r="134" spans="1:26" x14ac:dyDescent="0.75">
      <c r="A134" s="147"/>
      <c r="B134" s="147"/>
      <c r="C134" s="147"/>
      <c r="D134" s="147" t="s">
        <v>75</v>
      </c>
      <c r="E134" s="147"/>
      <c r="F134" s="161"/>
      <c r="G134" s="148"/>
      <c r="H134" s="148"/>
      <c r="I134" s="148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4"/>
      <c r="U134" s="144"/>
      <c r="V134" s="147"/>
      <c r="W134" s="144"/>
      <c r="X134" s="144"/>
      <c r="Y134" s="144"/>
      <c r="Z134" s="144"/>
    </row>
    <row r="135" spans="1:26" ht="25.15" customHeight="1" x14ac:dyDescent="0.75">
      <c r="A135" s="165"/>
      <c r="B135" s="162" t="s">
        <v>116</v>
      </c>
      <c r="C135" s="166" t="s">
        <v>236</v>
      </c>
      <c r="D135" s="162" t="s">
        <v>237</v>
      </c>
      <c r="E135" s="162" t="s">
        <v>121</v>
      </c>
      <c r="F135" s="163">
        <v>51</v>
      </c>
      <c r="G135" s="164">
        <v>0</v>
      </c>
      <c r="H135" s="164">
        <v>0</v>
      </c>
      <c r="I135" s="164">
        <f>ROUND(F135*(G135+H135),2)</f>
        <v>0</v>
      </c>
      <c r="J135" s="162">
        <f>ROUND(F135*(N135),2)</f>
        <v>0</v>
      </c>
      <c r="K135" s="1">
        <f>ROUND(F135*(O135),2)</f>
        <v>0</v>
      </c>
      <c r="L135" s="1">
        <f>ROUND(F135*(G135),2)</f>
        <v>0</v>
      </c>
      <c r="M135" s="1">
        <f>ROUND(F135*(H135),2)</f>
        <v>0</v>
      </c>
      <c r="N135" s="1">
        <v>0</v>
      </c>
      <c r="O135" s="1"/>
      <c r="P135" s="157"/>
      <c r="Q135" s="157"/>
      <c r="R135" s="157"/>
      <c r="S135" s="147"/>
      <c r="V135" s="161"/>
      <c r="Z135">
        <f>0.058844*POWER(I135,0.952797)</f>
        <v>0</v>
      </c>
    </row>
    <row r="136" spans="1:26" x14ac:dyDescent="0.75">
      <c r="A136" s="147"/>
      <c r="B136" s="147"/>
      <c r="C136" s="147"/>
      <c r="D136" s="147" t="s">
        <v>75</v>
      </c>
      <c r="E136" s="147"/>
      <c r="F136" s="161"/>
      <c r="G136" s="150">
        <f>ROUND((SUM(L134:L135))/1,2)</f>
        <v>0</v>
      </c>
      <c r="H136" s="150">
        <f>ROUND((SUM(M134:M135))/1,2)</f>
        <v>0</v>
      </c>
      <c r="I136" s="150">
        <f>ROUND((SUM(I134:I135))/1,2)</f>
        <v>0</v>
      </c>
      <c r="J136" s="147"/>
      <c r="K136" s="147"/>
      <c r="L136" s="147">
        <f>ROUND((SUM(L134:L135))/1,2)</f>
        <v>0</v>
      </c>
      <c r="M136" s="147">
        <f>ROUND((SUM(M134:M135))/1,2)</f>
        <v>0</v>
      </c>
      <c r="N136" s="147"/>
      <c r="O136" s="147"/>
      <c r="P136" s="167"/>
      <c r="Q136" s="147"/>
      <c r="R136" s="147"/>
      <c r="S136" s="167">
        <f>ROUND((SUM(S134:S135))/1,2)</f>
        <v>0</v>
      </c>
      <c r="T136" s="144"/>
      <c r="U136" s="144"/>
      <c r="V136" s="2">
        <f>ROUND((SUM(V134:V135))/1,2)</f>
        <v>0</v>
      </c>
      <c r="W136" s="144"/>
      <c r="X136" s="144"/>
      <c r="Y136" s="144"/>
      <c r="Z136" s="144"/>
    </row>
    <row r="137" spans="1:26" x14ac:dyDescent="0.75">
      <c r="A137" s="1"/>
      <c r="B137" s="1"/>
      <c r="C137" s="1"/>
      <c r="D137" s="1"/>
      <c r="E137" s="1"/>
      <c r="F137" s="157"/>
      <c r="G137" s="140"/>
      <c r="H137" s="140"/>
      <c r="I137" s="140"/>
      <c r="J137" s="1"/>
      <c r="K137" s="1"/>
      <c r="L137" s="1"/>
      <c r="M137" s="1"/>
      <c r="N137" s="1"/>
      <c r="O137" s="1"/>
      <c r="P137" s="1"/>
      <c r="Q137" s="1"/>
      <c r="R137" s="1"/>
      <c r="S137" s="1"/>
      <c r="V137" s="1"/>
    </row>
    <row r="138" spans="1:26" x14ac:dyDescent="0.75">
      <c r="A138" s="147"/>
      <c r="B138" s="147"/>
      <c r="C138" s="147"/>
      <c r="D138" s="2" t="s">
        <v>69</v>
      </c>
      <c r="E138" s="147"/>
      <c r="F138" s="161"/>
      <c r="G138" s="150">
        <f>ROUND((SUM(L9:L137))/2,2)</f>
        <v>0</v>
      </c>
      <c r="H138" s="150">
        <f>ROUND((SUM(M9:M137))/2,2)</f>
        <v>0</v>
      </c>
      <c r="I138" s="150">
        <f>ROUND((SUM(I9:I137))/2,2)</f>
        <v>0</v>
      </c>
      <c r="J138" s="148"/>
      <c r="K138" s="147"/>
      <c r="L138" s="148">
        <f>ROUND((SUM(L9:L137))/2,2)</f>
        <v>0</v>
      </c>
      <c r="M138" s="148">
        <f>ROUND((SUM(M9:M137))/2,2)</f>
        <v>0</v>
      </c>
      <c r="N138" s="147"/>
      <c r="O138" s="147"/>
      <c r="P138" s="167"/>
      <c r="Q138" s="147"/>
      <c r="R138" s="147"/>
      <c r="S138" s="167">
        <f>ROUND((SUM(S9:S137))/2,2)</f>
        <v>57.59</v>
      </c>
      <c r="T138" s="144"/>
      <c r="U138" s="144"/>
      <c r="V138" s="2">
        <f>ROUND((SUM(V9:V137))/2,2)</f>
        <v>27.88</v>
      </c>
    </row>
    <row r="139" spans="1:26" x14ac:dyDescent="0.75">
      <c r="A139" s="1"/>
      <c r="B139" s="1"/>
      <c r="C139" s="1"/>
      <c r="D139" s="1"/>
      <c r="E139" s="1"/>
      <c r="F139" s="157"/>
      <c r="G139" s="140"/>
      <c r="H139" s="140"/>
      <c r="I139" s="140"/>
      <c r="J139" s="1"/>
      <c r="K139" s="1"/>
      <c r="L139" s="1"/>
      <c r="M139" s="1"/>
      <c r="N139" s="1"/>
      <c r="O139" s="1"/>
      <c r="P139" s="1"/>
      <c r="Q139" s="1"/>
      <c r="R139" s="1"/>
      <c r="S139" s="1"/>
      <c r="V139" s="1"/>
    </row>
    <row r="140" spans="1:26" x14ac:dyDescent="0.75">
      <c r="A140" s="147"/>
      <c r="B140" s="147"/>
      <c r="C140" s="147"/>
      <c r="D140" s="2" t="s">
        <v>76</v>
      </c>
      <c r="E140" s="147"/>
      <c r="F140" s="161"/>
      <c r="G140" s="148"/>
      <c r="H140" s="148"/>
      <c r="I140" s="148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4"/>
      <c r="U140" s="144"/>
      <c r="V140" s="147"/>
      <c r="W140" s="144"/>
      <c r="X140" s="144"/>
      <c r="Y140" s="144"/>
      <c r="Z140" s="144"/>
    </row>
    <row r="141" spans="1:26" x14ac:dyDescent="0.75">
      <c r="A141" s="147"/>
      <c r="B141" s="147"/>
      <c r="C141" s="147"/>
      <c r="D141" s="147" t="s">
        <v>77</v>
      </c>
      <c r="E141" s="147"/>
      <c r="F141" s="161"/>
      <c r="G141" s="148"/>
      <c r="H141" s="148"/>
      <c r="I141" s="148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4"/>
      <c r="U141" s="144"/>
      <c r="V141" s="147"/>
      <c r="W141" s="144"/>
      <c r="X141" s="144"/>
      <c r="Y141" s="144"/>
      <c r="Z141" s="144"/>
    </row>
    <row r="142" spans="1:26" ht="46.15" customHeight="1" x14ac:dyDescent="0.75">
      <c r="A142" s="165"/>
      <c r="B142" s="162" t="s">
        <v>238</v>
      </c>
      <c r="C142" s="166" t="s">
        <v>239</v>
      </c>
      <c r="D142" s="188" t="s">
        <v>666</v>
      </c>
      <c r="E142" s="162" t="s">
        <v>115</v>
      </c>
      <c r="F142" s="163">
        <v>4</v>
      </c>
      <c r="G142" s="164">
        <v>0</v>
      </c>
      <c r="H142" s="164">
        <v>0</v>
      </c>
      <c r="I142" s="164">
        <f t="shared" ref="I142:I159" si="36">ROUND(F142*(G142+H142),2)</f>
        <v>0</v>
      </c>
      <c r="J142" s="162">
        <f t="shared" ref="J142:J159" si="37">ROUND(F142*(N142),2)</f>
        <v>0</v>
      </c>
      <c r="K142" s="1">
        <f t="shared" ref="K142:K159" si="38">ROUND(F142*(O142),2)</f>
        <v>0</v>
      </c>
      <c r="L142" s="1">
        <f t="shared" ref="L142:L159" si="39">ROUND(F142*(G142),2)</f>
        <v>0</v>
      </c>
      <c r="M142" s="1">
        <f t="shared" ref="M142:M159" si="40">ROUND(F142*(H142),2)</f>
        <v>0</v>
      </c>
      <c r="N142" s="1">
        <v>0</v>
      </c>
      <c r="O142" s="1"/>
      <c r="P142" s="157"/>
      <c r="Q142" s="157"/>
      <c r="R142" s="157"/>
      <c r="S142" s="147"/>
      <c r="V142" s="161"/>
      <c r="Z142">
        <f t="shared" ref="Z142:Z159" si="41">0.058844*POWER(I142,0.952797)</f>
        <v>0</v>
      </c>
    </row>
    <row r="143" spans="1:26" ht="35.15" customHeight="1" x14ac:dyDescent="0.75">
      <c r="A143" s="165"/>
      <c r="B143" s="162" t="s">
        <v>238</v>
      </c>
      <c r="C143" s="166" t="s">
        <v>239</v>
      </c>
      <c r="D143" s="189" t="s">
        <v>667</v>
      </c>
      <c r="E143" s="162" t="s">
        <v>115</v>
      </c>
      <c r="F143" s="163">
        <v>13.1</v>
      </c>
      <c r="G143" s="164">
        <v>0</v>
      </c>
      <c r="H143" s="164">
        <v>0</v>
      </c>
      <c r="I143" s="164">
        <f t="shared" si="36"/>
        <v>0</v>
      </c>
      <c r="J143" s="162">
        <f t="shared" si="37"/>
        <v>0</v>
      </c>
      <c r="K143" s="1">
        <f t="shared" si="38"/>
        <v>0</v>
      </c>
      <c r="L143" s="1">
        <f t="shared" si="39"/>
        <v>0</v>
      </c>
      <c r="M143" s="1">
        <f t="shared" si="40"/>
        <v>0</v>
      </c>
      <c r="N143" s="1">
        <v>0</v>
      </c>
      <c r="O143" s="1"/>
      <c r="P143" s="157"/>
      <c r="Q143" s="157"/>
      <c r="R143" s="157"/>
      <c r="S143" s="147"/>
      <c r="V143" s="161"/>
      <c r="Z143">
        <f t="shared" si="41"/>
        <v>0</v>
      </c>
    </row>
    <row r="144" spans="1:26" ht="35.15" customHeight="1" x14ac:dyDescent="0.75">
      <c r="A144" s="165"/>
      <c r="B144" s="162" t="s">
        <v>238</v>
      </c>
      <c r="C144" s="166" t="s">
        <v>239</v>
      </c>
      <c r="D144" s="189" t="s">
        <v>668</v>
      </c>
      <c r="E144" s="162" t="s">
        <v>115</v>
      </c>
      <c r="F144" s="163">
        <v>27</v>
      </c>
      <c r="G144" s="164">
        <v>0</v>
      </c>
      <c r="H144" s="164">
        <v>0</v>
      </c>
      <c r="I144" s="164">
        <f t="shared" si="36"/>
        <v>0</v>
      </c>
      <c r="J144" s="162">
        <f t="shared" si="37"/>
        <v>0</v>
      </c>
      <c r="K144" s="1">
        <f t="shared" si="38"/>
        <v>0</v>
      </c>
      <c r="L144" s="1">
        <f t="shared" si="39"/>
        <v>0</v>
      </c>
      <c r="M144" s="1">
        <f t="shared" si="40"/>
        <v>0</v>
      </c>
      <c r="N144" s="1">
        <v>0</v>
      </c>
      <c r="O144" s="1"/>
      <c r="P144" s="157"/>
      <c r="Q144" s="157"/>
      <c r="R144" s="157"/>
      <c r="S144" s="147"/>
      <c r="V144" s="161"/>
      <c r="Z144">
        <f t="shared" si="41"/>
        <v>0</v>
      </c>
    </row>
    <row r="145" spans="1:26" ht="25.15" customHeight="1" x14ac:dyDescent="0.75">
      <c r="A145" s="165"/>
      <c r="B145" s="162" t="s">
        <v>118</v>
      </c>
      <c r="C145" s="166" t="s">
        <v>240</v>
      </c>
      <c r="D145" s="189" t="s">
        <v>669</v>
      </c>
      <c r="E145" s="162" t="s">
        <v>121</v>
      </c>
      <c r="F145" s="163">
        <v>1.2999999999999999E-2</v>
      </c>
      <c r="G145" s="164">
        <v>0</v>
      </c>
      <c r="H145" s="164">
        <v>0</v>
      </c>
      <c r="I145" s="164">
        <f t="shared" si="36"/>
        <v>0</v>
      </c>
      <c r="J145" s="162">
        <f t="shared" si="37"/>
        <v>0</v>
      </c>
      <c r="K145" s="1">
        <f t="shared" si="38"/>
        <v>0</v>
      </c>
      <c r="L145" s="1">
        <f t="shared" si="39"/>
        <v>0</v>
      </c>
      <c r="M145" s="1">
        <f t="shared" si="40"/>
        <v>0</v>
      </c>
      <c r="N145" s="1">
        <v>0</v>
      </c>
      <c r="O145" s="1"/>
      <c r="P145" s="161">
        <v>1</v>
      </c>
      <c r="Q145" s="157"/>
      <c r="R145" s="157">
        <v>1</v>
      </c>
      <c r="S145" s="147">
        <f>ROUND(F145*(P145),3)</f>
        <v>1.2999999999999999E-2</v>
      </c>
      <c r="V145" s="161"/>
      <c r="Z145">
        <f t="shared" si="41"/>
        <v>0</v>
      </c>
    </row>
    <row r="146" spans="1:26" ht="25.15" customHeight="1" x14ac:dyDescent="0.75">
      <c r="A146" s="165"/>
      <c r="B146" s="162" t="s">
        <v>118</v>
      </c>
      <c r="C146" s="166" t="s">
        <v>240</v>
      </c>
      <c r="D146" s="189" t="s">
        <v>669</v>
      </c>
      <c r="E146" s="162" t="s">
        <v>121</v>
      </c>
      <c r="F146" s="163">
        <v>6.0000000000000001E-3</v>
      </c>
      <c r="G146" s="164">
        <v>0</v>
      </c>
      <c r="H146" s="164">
        <v>0</v>
      </c>
      <c r="I146" s="164">
        <f t="shared" si="36"/>
        <v>0</v>
      </c>
      <c r="J146" s="162">
        <f t="shared" si="37"/>
        <v>0</v>
      </c>
      <c r="K146" s="1">
        <f t="shared" si="38"/>
        <v>0</v>
      </c>
      <c r="L146" s="1">
        <f t="shared" si="39"/>
        <v>0</v>
      </c>
      <c r="M146" s="1">
        <f t="shared" si="40"/>
        <v>0</v>
      </c>
      <c r="N146" s="1">
        <v>0</v>
      </c>
      <c r="O146" s="1"/>
      <c r="P146" s="161">
        <v>1</v>
      </c>
      <c r="Q146" s="157"/>
      <c r="R146" s="157">
        <v>1</v>
      </c>
      <c r="S146" s="147">
        <f>ROUND(F146*(P146),3)</f>
        <v>6.0000000000000001E-3</v>
      </c>
      <c r="V146" s="161"/>
      <c r="Z146">
        <f t="shared" si="41"/>
        <v>0</v>
      </c>
    </row>
    <row r="147" spans="1:26" ht="35.15" customHeight="1" x14ac:dyDescent="0.75">
      <c r="A147" s="165"/>
      <c r="B147" s="162" t="s">
        <v>238</v>
      </c>
      <c r="C147" s="166" t="s">
        <v>241</v>
      </c>
      <c r="D147" s="189" t="s">
        <v>670</v>
      </c>
      <c r="E147" s="162" t="s">
        <v>115</v>
      </c>
      <c r="F147" s="163">
        <v>3.7</v>
      </c>
      <c r="G147" s="164">
        <v>0</v>
      </c>
      <c r="H147" s="164">
        <v>0</v>
      </c>
      <c r="I147" s="164">
        <f t="shared" si="36"/>
        <v>0</v>
      </c>
      <c r="J147" s="162">
        <f t="shared" si="37"/>
        <v>0</v>
      </c>
      <c r="K147" s="1">
        <f t="shared" si="38"/>
        <v>0</v>
      </c>
      <c r="L147" s="1">
        <f t="shared" si="39"/>
        <v>0</v>
      </c>
      <c r="M147" s="1">
        <f t="shared" si="40"/>
        <v>0</v>
      </c>
      <c r="N147" s="1">
        <v>0</v>
      </c>
      <c r="O147" s="1"/>
      <c r="P147" s="157"/>
      <c r="Q147" s="157"/>
      <c r="R147" s="157"/>
      <c r="S147" s="147"/>
      <c r="V147" s="161"/>
      <c r="Z147">
        <f t="shared" si="41"/>
        <v>0</v>
      </c>
    </row>
    <row r="148" spans="1:26" ht="25.15" customHeight="1" x14ac:dyDescent="0.75">
      <c r="A148" s="165"/>
      <c r="B148" s="162" t="s">
        <v>118</v>
      </c>
      <c r="C148" s="166" t="s">
        <v>240</v>
      </c>
      <c r="D148" s="189" t="s">
        <v>669</v>
      </c>
      <c r="E148" s="162" t="s">
        <v>121</v>
      </c>
      <c r="F148" s="163">
        <v>7.0000000000000001E-3</v>
      </c>
      <c r="G148" s="164">
        <v>0</v>
      </c>
      <c r="H148" s="164">
        <v>0</v>
      </c>
      <c r="I148" s="164">
        <f t="shared" si="36"/>
        <v>0</v>
      </c>
      <c r="J148" s="162">
        <f t="shared" si="37"/>
        <v>0</v>
      </c>
      <c r="K148" s="1">
        <f t="shared" si="38"/>
        <v>0</v>
      </c>
      <c r="L148" s="1">
        <f t="shared" si="39"/>
        <v>0</v>
      </c>
      <c r="M148" s="1">
        <f t="shared" si="40"/>
        <v>0</v>
      </c>
      <c r="N148" s="1">
        <v>0</v>
      </c>
      <c r="O148" s="1"/>
      <c r="P148" s="161">
        <v>1</v>
      </c>
      <c r="Q148" s="157"/>
      <c r="R148" s="157">
        <v>1</v>
      </c>
      <c r="S148" s="147">
        <f>ROUND(F148*(P148),3)</f>
        <v>7.0000000000000001E-3</v>
      </c>
      <c r="V148" s="161"/>
      <c r="Z148">
        <f t="shared" si="41"/>
        <v>0</v>
      </c>
    </row>
    <row r="149" spans="1:26" ht="35.15" customHeight="1" x14ac:dyDescent="0.75">
      <c r="A149" s="165"/>
      <c r="B149" s="162" t="s">
        <v>238</v>
      </c>
      <c r="C149" s="166" t="s">
        <v>239</v>
      </c>
      <c r="D149" s="189" t="s">
        <v>671</v>
      </c>
      <c r="E149" s="162" t="s">
        <v>115</v>
      </c>
      <c r="F149" s="163">
        <v>7.5</v>
      </c>
      <c r="G149" s="164">
        <v>0</v>
      </c>
      <c r="H149" s="164">
        <v>0</v>
      </c>
      <c r="I149" s="164">
        <f t="shared" si="36"/>
        <v>0</v>
      </c>
      <c r="J149" s="162">
        <f t="shared" si="37"/>
        <v>0</v>
      </c>
      <c r="K149" s="1">
        <f t="shared" si="38"/>
        <v>0</v>
      </c>
      <c r="L149" s="1">
        <f t="shared" si="39"/>
        <v>0</v>
      </c>
      <c r="M149" s="1">
        <f t="shared" si="40"/>
        <v>0</v>
      </c>
      <c r="N149" s="1">
        <v>0</v>
      </c>
      <c r="O149" s="1"/>
      <c r="P149" s="157"/>
      <c r="Q149" s="157"/>
      <c r="R149" s="157"/>
      <c r="S149" s="147"/>
      <c r="V149" s="161"/>
      <c r="Z149">
        <f t="shared" si="41"/>
        <v>0</v>
      </c>
    </row>
    <row r="150" spans="1:26" ht="35.15" customHeight="1" x14ac:dyDescent="0.75">
      <c r="A150" s="165"/>
      <c r="B150" s="162" t="s">
        <v>238</v>
      </c>
      <c r="C150" s="166" t="s">
        <v>239</v>
      </c>
      <c r="D150" s="189" t="s">
        <v>672</v>
      </c>
      <c r="E150" s="162" t="s">
        <v>115</v>
      </c>
      <c r="F150" s="163">
        <v>13</v>
      </c>
      <c r="G150" s="164">
        <v>0</v>
      </c>
      <c r="H150" s="164">
        <v>0</v>
      </c>
      <c r="I150" s="164">
        <f t="shared" si="36"/>
        <v>0</v>
      </c>
      <c r="J150" s="162">
        <f t="shared" si="37"/>
        <v>0</v>
      </c>
      <c r="K150" s="1">
        <f t="shared" si="38"/>
        <v>0</v>
      </c>
      <c r="L150" s="1">
        <f t="shared" si="39"/>
        <v>0</v>
      </c>
      <c r="M150" s="1">
        <f t="shared" si="40"/>
        <v>0</v>
      </c>
      <c r="N150" s="1">
        <v>0</v>
      </c>
      <c r="O150" s="1"/>
      <c r="P150" s="157"/>
      <c r="Q150" s="157"/>
      <c r="R150" s="157"/>
      <c r="S150" s="147"/>
      <c r="V150" s="161"/>
      <c r="Z150">
        <f t="shared" si="41"/>
        <v>0</v>
      </c>
    </row>
    <row r="151" spans="1:26" ht="25.15" customHeight="1" x14ac:dyDescent="0.75">
      <c r="A151" s="165"/>
      <c r="B151" s="162" t="s">
        <v>238</v>
      </c>
      <c r="C151" s="166" t="s">
        <v>242</v>
      </c>
      <c r="D151" s="162" t="s">
        <v>243</v>
      </c>
      <c r="E151" s="162" t="s">
        <v>115</v>
      </c>
      <c r="F151" s="163">
        <v>7.5</v>
      </c>
      <c r="G151" s="164">
        <v>0</v>
      </c>
      <c r="H151" s="164">
        <v>0</v>
      </c>
      <c r="I151" s="164">
        <f t="shared" si="36"/>
        <v>0</v>
      </c>
      <c r="J151" s="162">
        <f t="shared" si="37"/>
        <v>0</v>
      </c>
      <c r="K151" s="1">
        <f t="shared" si="38"/>
        <v>0</v>
      </c>
      <c r="L151" s="1">
        <f t="shared" si="39"/>
        <v>0</v>
      </c>
      <c r="M151" s="1">
        <f t="shared" si="40"/>
        <v>0</v>
      </c>
      <c r="N151" s="1">
        <v>0</v>
      </c>
      <c r="O151" s="1"/>
      <c r="P151" s="161">
        <v>5.4000000000000001E-4</v>
      </c>
      <c r="Q151" s="157"/>
      <c r="R151" s="157">
        <v>5.4000000000000001E-4</v>
      </c>
      <c r="S151" s="147">
        <f>ROUND(F151*(P151),3)</f>
        <v>4.0000000000000001E-3</v>
      </c>
      <c r="V151" s="161"/>
      <c r="Z151">
        <f t="shared" si="41"/>
        <v>0</v>
      </c>
    </row>
    <row r="152" spans="1:26" ht="25.15" customHeight="1" x14ac:dyDescent="0.75">
      <c r="A152" s="165"/>
      <c r="B152" s="162" t="s">
        <v>238</v>
      </c>
      <c r="C152" s="166" t="s">
        <v>242</v>
      </c>
      <c r="D152" s="162" t="s">
        <v>244</v>
      </c>
      <c r="E152" s="162" t="s">
        <v>115</v>
      </c>
      <c r="F152" s="163">
        <v>4</v>
      </c>
      <c r="G152" s="164">
        <v>0</v>
      </c>
      <c r="H152" s="164">
        <v>0</v>
      </c>
      <c r="I152" s="164">
        <f t="shared" si="36"/>
        <v>0</v>
      </c>
      <c r="J152" s="162">
        <f t="shared" si="37"/>
        <v>0</v>
      </c>
      <c r="K152" s="1">
        <f t="shared" si="38"/>
        <v>0</v>
      </c>
      <c r="L152" s="1">
        <f t="shared" si="39"/>
        <v>0</v>
      </c>
      <c r="M152" s="1">
        <f t="shared" si="40"/>
        <v>0</v>
      </c>
      <c r="N152" s="1">
        <v>0</v>
      </c>
      <c r="O152" s="1"/>
      <c r="P152" s="161">
        <v>5.4000000000000001E-4</v>
      </c>
      <c r="Q152" s="157"/>
      <c r="R152" s="157">
        <v>5.4000000000000001E-4</v>
      </c>
      <c r="S152" s="147">
        <f>ROUND(F152*(P152),3)</f>
        <v>2E-3</v>
      </c>
      <c r="V152" s="161"/>
      <c r="Z152">
        <f t="shared" si="41"/>
        <v>0</v>
      </c>
    </row>
    <row r="153" spans="1:26" ht="25.15" customHeight="1" x14ac:dyDescent="0.75">
      <c r="A153" s="165"/>
      <c r="B153" s="162" t="s">
        <v>238</v>
      </c>
      <c r="C153" s="166" t="s">
        <v>242</v>
      </c>
      <c r="D153" s="162" t="s">
        <v>245</v>
      </c>
      <c r="E153" s="162" t="s">
        <v>115</v>
      </c>
      <c r="F153" s="163">
        <v>13.1</v>
      </c>
      <c r="G153" s="164">
        <v>0</v>
      </c>
      <c r="H153" s="164">
        <v>0</v>
      </c>
      <c r="I153" s="164">
        <f t="shared" si="36"/>
        <v>0</v>
      </c>
      <c r="J153" s="162">
        <f t="shared" si="37"/>
        <v>0</v>
      </c>
      <c r="K153" s="1">
        <f t="shared" si="38"/>
        <v>0</v>
      </c>
      <c r="L153" s="1">
        <f t="shared" si="39"/>
        <v>0</v>
      </c>
      <c r="M153" s="1">
        <f t="shared" si="40"/>
        <v>0</v>
      </c>
      <c r="N153" s="1">
        <v>0</v>
      </c>
      <c r="O153" s="1"/>
      <c r="P153" s="161">
        <v>5.4000000000000001E-4</v>
      </c>
      <c r="Q153" s="157"/>
      <c r="R153" s="157">
        <v>5.4000000000000001E-4</v>
      </c>
      <c r="S153" s="147">
        <f>ROUND(F153*(P153),3)</f>
        <v>7.0000000000000001E-3</v>
      </c>
      <c r="V153" s="161"/>
      <c r="Z153">
        <f t="shared" si="41"/>
        <v>0</v>
      </c>
    </row>
    <row r="154" spans="1:26" ht="25.15" customHeight="1" x14ac:dyDescent="0.75">
      <c r="A154" s="165"/>
      <c r="B154" s="162" t="s">
        <v>238</v>
      </c>
      <c r="C154" s="166" t="s">
        <v>242</v>
      </c>
      <c r="D154" s="162" t="s">
        <v>246</v>
      </c>
      <c r="E154" s="162" t="s">
        <v>115</v>
      </c>
      <c r="F154" s="163">
        <v>27</v>
      </c>
      <c r="G154" s="164">
        <v>0</v>
      </c>
      <c r="H154" s="164">
        <v>0</v>
      </c>
      <c r="I154" s="164">
        <f t="shared" si="36"/>
        <v>0</v>
      </c>
      <c r="J154" s="162">
        <f t="shared" si="37"/>
        <v>0</v>
      </c>
      <c r="K154" s="1">
        <f t="shared" si="38"/>
        <v>0</v>
      </c>
      <c r="L154" s="1">
        <f t="shared" si="39"/>
        <v>0</v>
      </c>
      <c r="M154" s="1">
        <f t="shared" si="40"/>
        <v>0</v>
      </c>
      <c r="N154" s="1">
        <v>0</v>
      </c>
      <c r="O154" s="1"/>
      <c r="P154" s="161">
        <v>5.4000000000000001E-4</v>
      </c>
      <c r="Q154" s="157"/>
      <c r="R154" s="157">
        <v>5.4000000000000001E-4</v>
      </c>
      <c r="S154" s="147">
        <f>ROUND(F154*(P154),3)</f>
        <v>1.4999999999999999E-2</v>
      </c>
      <c r="V154" s="161"/>
      <c r="Z154">
        <f t="shared" si="41"/>
        <v>0</v>
      </c>
    </row>
    <row r="155" spans="1:26" ht="25.15" customHeight="1" x14ac:dyDescent="0.75">
      <c r="A155" s="165"/>
      <c r="B155" s="162" t="s">
        <v>238</v>
      </c>
      <c r="C155" s="166" t="s">
        <v>242</v>
      </c>
      <c r="D155" s="162" t="s">
        <v>247</v>
      </c>
      <c r="E155" s="162" t="s">
        <v>115</v>
      </c>
      <c r="F155" s="163">
        <v>13</v>
      </c>
      <c r="G155" s="164">
        <v>0</v>
      </c>
      <c r="H155" s="164">
        <v>0</v>
      </c>
      <c r="I155" s="164">
        <f t="shared" si="36"/>
        <v>0</v>
      </c>
      <c r="J155" s="162">
        <f t="shared" si="37"/>
        <v>0</v>
      </c>
      <c r="K155" s="1">
        <f t="shared" si="38"/>
        <v>0</v>
      </c>
      <c r="L155" s="1">
        <f t="shared" si="39"/>
        <v>0</v>
      </c>
      <c r="M155" s="1">
        <f t="shared" si="40"/>
        <v>0</v>
      </c>
      <c r="N155" s="1">
        <v>0</v>
      </c>
      <c r="O155" s="1"/>
      <c r="P155" s="161">
        <v>5.4000000000000001E-4</v>
      </c>
      <c r="Q155" s="157"/>
      <c r="R155" s="157">
        <v>5.4000000000000001E-4</v>
      </c>
      <c r="S155" s="147">
        <f>ROUND(F155*(P155),3)</f>
        <v>7.0000000000000001E-3</v>
      </c>
      <c r="V155" s="161"/>
      <c r="Z155">
        <f t="shared" si="41"/>
        <v>0</v>
      </c>
    </row>
    <row r="156" spans="1:26" ht="25.15" customHeight="1" x14ac:dyDescent="0.75">
      <c r="A156" s="165"/>
      <c r="B156" s="162" t="s">
        <v>248</v>
      </c>
      <c r="C156" s="166" t="s">
        <v>249</v>
      </c>
      <c r="D156" s="162" t="s">
        <v>250</v>
      </c>
      <c r="E156" s="162" t="s">
        <v>196</v>
      </c>
      <c r="F156" s="163">
        <v>74.3</v>
      </c>
      <c r="G156" s="164">
        <v>0</v>
      </c>
      <c r="H156" s="164">
        <v>0</v>
      </c>
      <c r="I156" s="164">
        <f t="shared" si="36"/>
        <v>0</v>
      </c>
      <c r="J156" s="162">
        <f t="shared" si="37"/>
        <v>0</v>
      </c>
      <c r="K156" s="1">
        <f t="shared" si="38"/>
        <v>0</v>
      </c>
      <c r="L156" s="1">
        <f t="shared" si="39"/>
        <v>0</v>
      </c>
      <c r="M156" s="1">
        <f t="shared" si="40"/>
        <v>0</v>
      </c>
      <c r="N156" s="1">
        <v>0</v>
      </c>
      <c r="O156" s="1"/>
      <c r="P156" s="157"/>
      <c r="Q156" s="157"/>
      <c r="R156" s="157"/>
      <c r="S156" s="147"/>
      <c r="V156" s="161"/>
      <c r="Z156">
        <f t="shared" si="41"/>
        <v>0</v>
      </c>
    </row>
    <row r="157" spans="1:26" ht="25.15" customHeight="1" x14ac:dyDescent="0.75">
      <c r="A157" s="165"/>
      <c r="B157" s="162" t="s">
        <v>118</v>
      </c>
      <c r="C157" s="166" t="s">
        <v>251</v>
      </c>
      <c r="D157" s="189" t="s">
        <v>673</v>
      </c>
      <c r="E157" s="162" t="s">
        <v>121</v>
      </c>
      <c r="F157" s="163">
        <v>2E-3</v>
      </c>
      <c r="G157" s="164">
        <v>0</v>
      </c>
      <c r="H157" s="164">
        <v>0</v>
      </c>
      <c r="I157" s="164">
        <f t="shared" si="36"/>
        <v>0</v>
      </c>
      <c r="J157" s="162">
        <f t="shared" si="37"/>
        <v>0</v>
      </c>
      <c r="K157" s="1">
        <f t="shared" si="38"/>
        <v>0</v>
      </c>
      <c r="L157" s="1">
        <f t="shared" si="39"/>
        <v>0</v>
      </c>
      <c r="M157" s="1">
        <f t="shared" si="40"/>
        <v>0</v>
      </c>
      <c r="N157" s="1">
        <v>0</v>
      </c>
      <c r="O157" s="1"/>
      <c r="P157" s="161">
        <v>1</v>
      </c>
      <c r="Q157" s="157"/>
      <c r="R157" s="157">
        <v>1</v>
      </c>
      <c r="S157" s="147">
        <f>ROUND(F157*(P157),3)</f>
        <v>2E-3</v>
      </c>
      <c r="V157" s="161"/>
      <c r="Z157">
        <f t="shared" si="41"/>
        <v>0</v>
      </c>
    </row>
    <row r="158" spans="1:26" ht="38.25" customHeight="1" x14ac:dyDescent="0.75">
      <c r="A158" s="165"/>
      <c r="B158" s="162" t="s">
        <v>238</v>
      </c>
      <c r="C158" s="166" t="s">
        <v>252</v>
      </c>
      <c r="D158" s="189" t="s">
        <v>674</v>
      </c>
      <c r="E158" s="162" t="s">
        <v>115</v>
      </c>
      <c r="F158" s="163">
        <v>64.650000000000006</v>
      </c>
      <c r="G158" s="164">
        <v>0</v>
      </c>
      <c r="H158" s="164">
        <v>0</v>
      </c>
      <c r="I158" s="164">
        <f t="shared" si="36"/>
        <v>0</v>
      </c>
      <c r="J158" s="162">
        <f t="shared" si="37"/>
        <v>0</v>
      </c>
      <c r="K158" s="1">
        <f t="shared" si="38"/>
        <v>0</v>
      </c>
      <c r="L158" s="1">
        <f t="shared" si="39"/>
        <v>0</v>
      </c>
      <c r="M158" s="1">
        <f t="shared" si="40"/>
        <v>0</v>
      </c>
      <c r="N158" s="1">
        <v>0</v>
      </c>
      <c r="O158" s="1"/>
      <c r="P158" s="161">
        <v>1.65E-3</v>
      </c>
      <c r="Q158" s="157"/>
      <c r="R158" s="157">
        <v>1.65E-3</v>
      </c>
      <c r="S158" s="147">
        <f>ROUND(F158*(P158),3)</f>
        <v>0.107</v>
      </c>
      <c r="V158" s="161"/>
      <c r="Z158">
        <f t="shared" si="41"/>
        <v>0</v>
      </c>
    </row>
    <row r="159" spans="1:26" ht="35.15" customHeight="1" x14ac:dyDescent="0.75">
      <c r="A159" s="165"/>
      <c r="B159" s="162" t="s">
        <v>238</v>
      </c>
      <c r="C159" s="166" t="s">
        <v>253</v>
      </c>
      <c r="D159" s="162" t="s">
        <v>254</v>
      </c>
      <c r="E159" s="162" t="s">
        <v>115</v>
      </c>
      <c r="F159" s="163">
        <v>58.65</v>
      </c>
      <c r="G159" s="164">
        <v>0</v>
      </c>
      <c r="H159" s="164">
        <v>0</v>
      </c>
      <c r="I159" s="164">
        <f t="shared" si="36"/>
        <v>0</v>
      </c>
      <c r="J159" s="162">
        <f t="shared" si="37"/>
        <v>0</v>
      </c>
      <c r="K159" s="1">
        <f t="shared" si="38"/>
        <v>0</v>
      </c>
      <c r="L159" s="1">
        <f t="shared" si="39"/>
        <v>0</v>
      </c>
      <c r="M159" s="1">
        <f t="shared" si="40"/>
        <v>0</v>
      </c>
      <c r="N159" s="1">
        <v>0</v>
      </c>
      <c r="O159" s="1"/>
      <c r="P159" s="161">
        <v>2.0000000000000001E-4</v>
      </c>
      <c r="Q159" s="157"/>
      <c r="R159" s="157">
        <v>2.0000000000000001E-4</v>
      </c>
      <c r="S159" s="147">
        <f>ROUND(F159*(P159),3)</f>
        <v>1.2E-2</v>
      </c>
      <c r="V159" s="161"/>
      <c r="Z159">
        <f t="shared" si="41"/>
        <v>0</v>
      </c>
    </row>
    <row r="160" spans="1:26" x14ac:dyDescent="0.75">
      <c r="A160" s="147"/>
      <c r="B160" s="147"/>
      <c r="C160" s="147"/>
      <c r="D160" s="147" t="s">
        <v>77</v>
      </c>
      <c r="E160" s="147"/>
      <c r="F160" s="161"/>
      <c r="G160" s="150">
        <f>ROUND((SUM(L141:L159))/1,2)</f>
        <v>0</v>
      </c>
      <c r="H160" s="150">
        <f>ROUND((SUM(M141:M159))/1,2)</f>
        <v>0</v>
      </c>
      <c r="I160" s="150">
        <f>ROUND((SUM(I141:I159))/1,2)</f>
        <v>0</v>
      </c>
      <c r="J160" s="147"/>
      <c r="K160" s="147"/>
      <c r="L160" s="147">
        <f>ROUND((SUM(L141:L159))/1,2)</f>
        <v>0</v>
      </c>
      <c r="M160" s="147">
        <f>ROUND((SUM(M141:M159))/1,2)</f>
        <v>0</v>
      </c>
      <c r="N160" s="147"/>
      <c r="O160" s="147"/>
      <c r="P160" s="167"/>
      <c r="Q160" s="147"/>
      <c r="R160" s="147"/>
      <c r="S160" s="167">
        <f>ROUND((SUM(S141:S159))/1,2)</f>
        <v>0.18</v>
      </c>
      <c r="T160" s="144"/>
      <c r="U160" s="144"/>
      <c r="V160" s="2">
        <f>ROUND((SUM(V141:V159))/1,2)</f>
        <v>0</v>
      </c>
      <c r="W160" s="144"/>
      <c r="X160" s="144"/>
      <c r="Y160" s="144"/>
      <c r="Z160" s="144"/>
    </row>
    <row r="161" spans="1:26" x14ac:dyDescent="0.75">
      <c r="A161" s="1"/>
      <c r="B161" s="1"/>
      <c r="C161" s="1"/>
      <c r="D161" s="1"/>
      <c r="E161" s="1"/>
      <c r="F161" s="157"/>
      <c r="G161" s="140"/>
      <c r="H161" s="140"/>
      <c r="I161" s="140"/>
      <c r="J161" s="1"/>
      <c r="K161" s="1"/>
      <c r="L161" s="1"/>
      <c r="M161" s="1"/>
      <c r="N161" s="1"/>
      <c r="O161" s="1"/>
      <c r="P161" s="1"/>
      <c r="Q161" s="1"/>
      <c r="R161" s="1"/>
      <c r="S161" s="1"/>
      <c r="V161" s="1"/>
    </row>
    <row r="162" spans="1:26" x14ac:dyDescent="0.75">
      <c r="A162" s="147"/>
      <c r="B162" s="147"/>
      <c r="C162" s="147"/>
      <c r="D162" s="147" t="s">
        <v>78</v>
      </c>
      <c r="E162" s="147"/>
      <c r="F162" s="161"/>
      <c r="G162" s="148"/>
      <c r="H162" s="148"/>
      <c r="I162" s="148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4"/>
      <c r="U162" s="144"/>
      <c r="V162" s="147"/>
      <c r="W162" s="144"/>
      <c r="X162" s="144"/>
      <c r="Y162" s="144"/>
      <c r="Z162" s="144"/>
    </row>
    <row r="163" spans="1:26" ht="25.15" customHeight="1" x14ac:dyDescent="0.75">
      <c r="A163" s="165"/>
      <c r="B163" s="162" t="s">
        <v>255</v>
      </c>
      <c r="C163" s="166" t="s">
        <v>256</v>
      </c>
      <c r="D163" s="162" t="s">
        <v>257</v>
      </c>
      <c r="E163" s="162" t="s">
        <v>115</v>
      </c>
      <c r="F163" s="163">
        <v>196</v>
      </c>
      <c r="G163" s="164">
        <v>0</v>
      </c>
      <c r="H163" s="164">
        <v>0</v>
      </c>
      <c r="I163" s="164">
        <f t="shared" ref="I163:I168" si="42">ROUND(F163*(G163+H163),2)</f>
        <v>0</v>
      </c>
      <c r="J163" s="162">
        <f t="shared" ref="J163:J168" si="43">ROUND(F163*(N163),2)</f>
        <v>0</v>
      </c>
      <c r="K163" s="1">
        <f t="shared" ref="K163:K168" si="44">ROUND(F163*(O163),2)</f>
        <v>0</v>
      </c>
      <c r="L163" s="1">
        <f t="shared" ref="L163:L168" si="45">ROUND(F163*(G163),2)</f>
        <v>0</v>
      </c>
      <c r="M163" s="1">
        <f t="shared" ref="M163:M168" si="46">ROUND(F163*(H163),2)</f>
        <v>0</v>
      </c>
      <c r="N163" s="1">
        <v>0</v>
      </c>
      <c r="O163" s="1"/>
      <c r="P163" s="161">
        <v>2.1000000000000001E-4</v>
      </c>
      <c r="Q163" s="157"/>
      <c r="R163" s="157">
        <v>2.1000000000000001E-4</v>
      </c>
      <c r="S163" s="147">
        <f t="shared" ref="S163:S168" si="47">ROUND(F163*(P163),3)</f>
        <v>4.1000000000000002E-2</v>
      </c>
      <c r="V163" s="161"/>
      <c r="Z163">
        <f t="shared" ref="Z163:Z168" si="48">0.058844*POWER(I163,0.952797)</f>
        <v>0</v>
      </c>
    </row>
    <row r="164" spans="1:26" ht="25.15" customHeight="1" x14ac:dyDescent="0.75">
      <c r="A164" s="165"/>
      <c r="B164" s="162" t="s">
        <v>255</v>
      </c>
      <c r="C164" s="166" t="s">
        <v>258</v>
      </c>
      <c r="D164" s="162" t="s">
        <v>259</v>
      </c>
      <c r="E164" s="162" t="s">
        <v>196</v>
      </c>
      <c r="F164" s="163">
        <v>51.4</v>
      </c>
      <c r="G164" s="164">
        <v>0</v>
      </c>
      <c r="H164" s="164">
        <v>0</v>
      </c>
      <c r="I164" s="164">
        <f t="shared" si="42"/>
        <v>0</v>
      </c>
      <c r="J164" s="162">
        <f t="shared" si="43"/>
        <v>0</v>
      </c>
      <c r="K164" s="1">
        <f t="shared" si="44"/>
        <v>0</v>
      </c>
      <c r="L164" s="1">
        <f t="shared" si="45"/>
        <v>0</v>
      </c>
      <c r="M164" s="1">
        <f t="shared" si="46"/>
        <v>0</v>
      </c>
      <c r="N164" s="1">
        <v>0</v>
      </c>
      <c r="O164" s="1"/>
      <c r="P164" s="161">
        <v>3.0000000000000001E-5</v>
      </c>
      <c r="Q164" s="157"/>
      <c r="R164" s="157">
        <v>3.0000000000000001E-5</v>
      </c>
      <c r="S164" s="147">
        <f t="shared" si="47"/>
        <v>2E-3</v>
      </c>
      <c r="V164" s="161"/>
      <c r="Z164">
        <f t="shared" si="48"/>
        <v>0</v>
      </c>
    </row>
    <row r="165" spans="1:26" ht="25.15" customHeight="1" x14ac:dyDescent="0.75">
      <c r="A165" s="165"/>
      <c r="B165" s="162" t="s">
        <v>260</v>
      </c>
      <c r="C165" s="166" t="s">
        <v>261</v>
      </c>
      <c r="D165" s="189" t="s">
        <v>675</v>
      </c>
      <c r="E165" s="162" t="s">
        <v>196</v>
      </c>
      <c r="F165" s="163">
        <v>89.6</v>
      </c>
      <c r="G165" s="164">
        <v>0</v>
      </c>
      <c r="H165" s="164">
        <v>0</v>
      </c>
      <c r="I165" s="164">
        <f t="shared" si="42"/>
        <v>0</v>
      </c>
      <c r="J165" s="162">
        <f t="shared" si="43"/>
        <v>0</v>
      </c>
      <c r="K165" s="1">
        <f t="shared" si="44"/>
        <v>0</v>
      </c>
      <c r="L165" s="1">
        <f t="shared" si="45"/>
        <v>0</v>
      </c>
      <c r="M165" s="1">
        <f t="shared" si="46"/>
        <v>0</v>
      </c>
      <c r="N165" s="1">
        <v>0</v>
      </c>
      <c r="O165" s="1"/>
      <c r="P165" s="161">
        <v>8.0000000000000004E-4</v>
      </c>
      <c r="Q165" s="157"/>
      <c r="R165" s="157">
        <v>8.0000000000000004E-4</v>
      </c>
      <c r="S165" s="147">
        <f t="shared" si="47"/>
        <v>7.1999999999999995E-2</v>
      </c>
      <c r="V165" s="161"/>
      <c r="Z165">
        <f t="shared" si="48"/>
        <v>0</v>
      </c>
    </row>
    <row r="166" spans="1:26" ht="35.15" customHeight="1" x14ac:dyDescent="0.75">
      <c r="A166" s="165"/>
      <c r="B166" s="162" t="s">
        <v>260</v>
      </c>
      <c r="C166" s="166" t="s">
        <v>262</v>
      </c>
      <c r="D166" s="189" t="s">
        <v>676</v>
      </c>
      <c r="E166" s="162" t="s">
        <v>115</v>
      </c>
      <c r="F166" s="163">
        <v>86.8</v>
      </c>
      <c r="G166" s="164">
        <v>0</v>
      </c>
      <c r="H166" s="164">
        <v>0</v>
      </c>
      <c r="I166" s="164">
        <f t="shared" si="42"/>
        <v>0</v>
      </c>
      <c r="J166" s="162">
        <f t="shared" si="43"/>
        <v>0</v>
      </c>
      <c r="K166" s="1">
        <f t="shared" si="44"/>
        <v>0</v>
      </c>
      <c r="L166" s="1">
        <f t="shared" si="45"/>
        <v>0</v>
      </c>
      <c r="M166" s="1">
        <f t="shared" si="46"/>
        <v>0</v>
      </c>
      <c r="N166" s="1">
        <v>0</v>
      </c>
      <c r="O166" s="1"/>
      <c r="P166" s="161">
        <v>1.3999999999999999E-4</v>
      </c>
      <c r="Q166" s="157"/>
      <c r="R166" s="157">
        <v>1.3999999999999999E-4</v>
      </c>
      <c r="S166" s="147">
        <f t="shared" si="47"/>
        <v>1.2E-2</v>
      </c>
      <c r="V166" s="161"/>
      <c r="Z166">
        <f t="shared" si="48"/>
        <v>0</v>
      </c>
    </row>
    <row r="167" spans="1:26" ht="25.15" customHeight="1" x14ac:dyDescent="0.75">
      <c r="A167" s="165"/>
      <c r="B167" s="162" t="s">
        <v>260</v>
      </c>
      <c r="C167" s="166" t="s">
        <v>263</v>
      </c>
      <c r="D167" s="189" t="s">
        <v>677</v>
      </c>
      <c r="E167" s="162" t="s">
        <v>115</v>
      </c>
      <c r="F167" s="163">
        <v>196</v>
      </c>
      <c r="G167" s="164">
        <v>0</v>
      </c>
      <c r="H167" s="164">
        <v>0</v>
      </c>
      <c r="I167" s="164">
        <f t="shared" si="42"/>
        <v>0</v>
      </c>
      <c r="J167" s="162">
        <f t="shared" si="43"/>
        <v>0</v>
      </c>
      <c r="K167" s="1">
        <f t="shared" si="44"/>
        <v>0</v>
      </c>
      <c r="L167" s="1">
        <f t="shared" si="45"/>
        <v>0</v>
      </c>
      <c r="M167" s="1">
        <f t="shared" si="46"/>
        <v>0</v>
      </c>
      <c r="N167" s="1">
        <v>0</v>
      </c>
      <c r="O167" s="1"/>
      <c r="P167" s="161">
        <v>1.3999999999999999E-4</v>
      </c>
      <c r="Q167" s="157"/>
      <c r="R167" s="157">
        <v>1.3999999999999999E-4</v>
      </c>
      <c r="S167" s="147">
        <f t="shared" si="47"/>
        <v>2.7E-2</v>
      </c>
      <c r="V167" s="161"/>
      <c r="Z167">
        <f t="shared" si="48"/>
        <v>0</v>
      </c>
    </row>
    <row r="168" spans="1:26" ht="25.15" customHeight="1" x14ac:dyDescent="0.75">
      <c r="A168" s="165"/>
      <c r="B168" s="162" t="s">
        <v>264</v>
      </c>
      <c r="C168" s="166" t="s">
        <v>265</v>
      </c>
      <c r="D168" s="162" t="s">
        <v>266</v>
      </c>
      <c r="E168" s="162" t="s">
        <v>115</v>
      </c>
      <c r="F168" s="163">
        <v>51.4</v>
      </c>
      <c r="G168" s="164">
        <v>0</v>
      </c>
      <c r="H168" s="164">
        <v>0</v>
      </c>
      <c r="I168" s="164">
        <f t="shared" si="42"/>
        <v>0</v>
      </c>
      <c r="J168" s="162">
        <f t="shared" si="43"/>
        <v>0</v>
      </c>
      <c r="K168" s="1">
        <f t="shared" si="44"/>
        <v>0</v>
      </c>
      <c r="L168" s="1">
        <f t="shared" si="45"/>
        <v>0</v>
      </c>
      <c r="M168" s="1">
        <f t="shared" si="46"/>
        <v>0</v>
      </c>
      <c r="N168" s="1">
        <v>0</v>
      </c>
      <c r="O168" s="1"/>
      <c r="P168" s="161">
        <v>8.9999999999999993E-3</v>
      </c>
      <c r="Q168" s="157"/>
      <c r="R168" s="157">
        <v>8.9999999999999993E-3</v>
      </c>
      <c r="S168" s="147">
        <f t="shared" si="47"/>
        <v>0.46300000000000002</v>
      </c>
      <c r="V168" s="161"/>
      <c r="Z168">
        <f t="shared" si="48"/>
        <v>0</v>
      </c>
    </row>
    <row r="169" spans="1:26" x14ac:dyDescent="0.75">
      <c r="A169" s="147"/>
      <c r="B169" s="147"/>
      <c r="C169" s="147"/>
      <c r="D169" s="147" t="s">
        <v>78</v>
      </c>
      <c r="E169" s="147"/>
      <c r="F169" s="161"/>
      <c r="G169" s="150">
        <f>ROUND((SUM(L162:L168))/1,2)</f>
        <v>0</v>
      </c>
      <c r="H169" s="150">
        <f>ROUND((SUM(M162:M168))/1,2)</f>
        <v>0</v>
      </c>
      <c r="I169" s="150">
        <f>ROUND((SUM(I162:I168))/1,2)</f>
        <v>0</v>
      </c>
      <c r="J169" s="147"/>
      <c r="K169" s="147"/>
      <c r="L169" s="147">
        <f>ROUND((SUM(L162:L168))/1,2)</f>
        <v>0</v>
      </c>
      <c r="M169" s="147">
        <f>ROUND((SUM(M162:M168))/1,2)</f>
        <v>0</v>
      </c>
      <c r="N169" s="147"/>
      <c r="O169" s="147"/>
      <c r="P169" s="167"/>
      <c r="Q169" s="147"/>
      <c r="R169" s="147"/>
      <c r="S169" s="167">
        <f>ROUND((SUM(S162:S168))/1,2)</f>
        <v>0.62</v>
      </c>
      <c r="T169" s="144"/>
      <c r="U169" s="144"/>
      <c r="V169" s="2">
        <f>ROUND((SUM(V162:V168))/1,2)</f>
        <v>0</v>
      </c>
      <c r="W169" s="144"/>
      <c r="X169" s="144"/>
      <c r="Y169" s="144"/>
      <c r="Z169" s="144"/>
    </row>
    <row r="170" spans="1:26" x14ac:dyDescent="0.75">
      <c r="A170" s="1"/>
      <c r="B170" s="1"/>
      <c r="C170" s="1"/>
      <c r="D170" s="1"/>
      <c r="E170" s="1"/>
      <c r="F170" s="157"/>
      <c r="G170" s="140"/>
      <c r="H170" s="140"/>
      <c r="I170" s="140"/>
      <c r="J170" s="1"/>
      <c r="K170" s="1"/>
      <c r="L170" s="1"/>
      <c r="M170" s="1"/>
      <c r="N170" s="1"/>
      <c r="O170" s="1"/>
      <c r="P170" s="1"/>
      <c r="Q170" s="1"/>
      <c r="R170" s="1"/>
      <c r="S170" s="1"/>
      <c r="V170" s="1"/>
    </row>
    <row r="171" spans="1:26" x14ac:dyDescent="0.75">
      <c r="A171" s="147"/>
      <c r="B171" s="147"/>
      <c r="C171" s="147"/>
      <c r="D171" s="147" t="s">
        <v>79</v>
      </c>
      <c r="E171" s="147"/>
      <c r="F171" s="161"/>
      <c r="G171" s="148"/>
      <c r="H171" s="148"/>
      <c r="I171" s="148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4"/>
      <c r="U171" s="144"/>
      <c r="V171" s="147"/>
      <c r="W171" s="144"/>
      <c r="X171" s="144"/>
      <c r="Y171" s="144"/>
      <c r="Z171" s="144"/>
    </row>
    <row r="172" spans="1:26" ht="25.15" customHeight="1" x14ac:dyDescent="0.75">
      <c r="A172" s="165"/>
      <c r="B172" s="162" t="s">
        <v>171</v>
      </c>
      <c r="C172" s="166" t="s">
        <v>267</v>
      </c>
      <c r="D172" s="189" t="s">
        <v>678</v>
      </c>
      <c r="E172" s="162" t="s">
        <v>268</v>
      </c>
      <c r="F172" s="163">
        <v>25.9</v>
      </c>
      <c r="G172" s="164">
        <v>0</v>
      </c>
      <c r="H172" s="164">
        <v>0</v>
      </c>
      <c r="I172" s="164">
        <f t="shared" ref="I172:I187" si="49">ROUND(F172*(G172+H172),2)</f>
        <v>0</v>
      </c>
      <c r="J172" s="162">
        <f t="shared" ref="J172:J187" si="50">ROUND(F172*(N172),2)</f>
        <v>0</v>
      </c>
      <c r="K172" s="1">
        <f t="shared" ref="K172:K187" si="51">ROUND(F172*(O172),2)</f>
        <v>0</v>
      </c>
      <c r="L172" s="1">
        <f t="shared" ref="L172:L187" si="52">ROUND(F172*(G172),2)</f>
        <v>0</v>
      </c>
      <c r="M172" s="1">
        <f t="shared" ref="M172:M187" si="53">ROUND(F172*(H172),2)</f>
        <v>0</v>
      </c>
      <c r="N172" s="1">
        <v>0</v>
      </c>
      <c r="O172" s="1"/>
      <c r="P172" s="157"/>
      <c r="Q172" s="157"/>
      <c r="R172" s="157"/>
      <c r="S172" s="147"/>
      <c r="V172" s="161"/>
      <c r="Z172">
        <f t="shared" ref="Z172:Z187" si="54">0.058844*POWER(I172,0.952797)</f>
        <v>0</v>
      </c>
    </row>
    <row r="173" spans="1:26" ht="25.15" customHeight="1" x14ac:dyDescent="0.75">
      <c r="A173" s="165"/>
      <c r="B173" s="162" t="s">
        <v>171</v>
      </c>
      <c r="C173" s="166" t="s">
        <v>267</v>
      </c>
      <c r="D173" s="189" t="s">
        <v>679</v>
      </c>
      <c r="E173" s="162" t="s">
        <v>268</v>
      </c>
      <c r="F173" s="163">
        <v>13.5</v>
      </c>
      <c r="G173" s="164">
        <v>0</v>
      </c>
      <c r="H173" s="164">
        <v>0</v>
      </c>
      <c r="I173" s="164">
        <f t="shared" si="49"/>
        <v>0</v>
      </c>
      <c r="J173" s="162">
        <f t="shared" si="50"/>
        <v>0</v>
      </c>
      <c r="K173" s="1">
        <f t="shared" si="51"/>
        <v>0</v>
      </c>
      <c r="L173" s="1">
        <f t="shared" si="52"/>
        <v>0</v>
      </c>
      <c r="M173" s="1">
        <f t="shared" si="53"/>
        <v>0</v>
      </c>
      <c r="N173" s="1">
        <v>0</v>
      </c>
      <c r="O173" s="1"/>
      <c r="P173" s="157"/>
      <c r="Q173" s="157"/>
      <c r="R173" s="157"/>
      <c r="S173" s="147"/>
      <c r="V173" s="161"/>
      <c r="Z173">
        <f t="shared" si="54"/>
        <v>0</v>
      </c>
    </row>
    <row r="174" spans="1:26" ht="25.15" customHeight="1" x14ac:dyDescent="0.75">
      <c r="A174" s="165"/>
      <c r="B174" s="162" t="s">
        <v>269</v>
      </c>
      <c r="C174" s="166" t="s">
        <v>270</v>
      </c>
      <c r="D174" s="162" t="s">
        <v>271</v>
      </c>
      <c r="E174" s="162" t="s">
        <v>115</v>
      </c>
      <c r="F174" s="163">
        <v>7</v>
      </c>
      <c r="G174" s="164">
        <v>0</v>
      </c>
      <c r="H174" s="164">
        <v>0</v>
      </c>
      <c r="I174" s="164">
        <f t="shared" si="49"/>
        <v>0</v>
      </c>
      <c r="J174" s="162">
        <f t="shared" si="50"/>
        <v>0</v>
      </c>
      <c r="K174" s="1">
        <f t="shared" si="51"/>
        <v>0</v>
      </c>
      <c r="L174" s="1">
        <f t="shared" si="52"/>
        <v>0</v>
      </c>
      <c r="M174" s="1">
        <f t="shared" si="53"/>
        <v>0</v>
      </c>
      <c r="N174" s="1">
        <v>0</v>
      </c>
      <c r="O174" s="1"/>
      <c r="P174" s="157"/>
      <c r="Q174" s="157"/>
      <c r="R174" s="157"/>
      <c r="S174" s="147"/>
      <c r="V174" s="161"/>
      <c r="Z174">
        <f t="shared" si="54"/>
        <v>0</v>
      </c>
    </row>
    <row r="175" spans="1:26" ht="25.15" customHeight="1" x14ac:dyDescent="0.75">
      <c r="A175" s="165"/>
      <c r="B175" s="162" t="s">
        <v>269</v>
      </c>
      <c r="C175" s="166" t="s">
        <v>270</v>
      </c>
      <c r="D175" s="162" t="s">
        <v>272</v>
      </c>
      <c r="E175" s="162" t="s">
        <v>115</v>
      </c>
      <c r="F175" s="163">
        <v>3.7</v>
      </c>
      <c r="G175" s="164">
        <v>0</v>
      </c>
      <c r="H175" s="164">
        <v>0</v>
      </c>
      <c r="I175" s="164">
        <f t="shared" si="49"/>
        <v>0</v>
      </c>
      <c r="J175" s="162">
        <f t="shared" si="50"/>
        <v>0</v>
      </c>
      <c r="K175" s="1">
        <f t="shared" si="51"/>
        <v>0</v>
      </c>
      <c r="L175" s="1">
        <f t="shared" si="52"/>
        <v>0</v>
      </c>
      <c r="M175" s="1">
        <f t="shared" si="53"/>
        <v>0</v>
      </c>
      <c r="N175" s="1">
        <v>0</v>
      </c>
      <c r="O175" s="1"/>
      <c r="P175" s="157"/>
      <c r="Q175" s="157"/>
      <c r="R175" s="157"/>
      <c r="S175" s="147"/>
      <c r="V175" s="161"/>
      <c r="Z175">
        <f t="shared" si="54"/>
        <v>0</v>
      </c>
    </row>
    <row r="176" spans="1:26" ht="25.15" customHeight="1" x14ac:dyDescent="0.75">
      <c r="A176" s="165"/>
      <c r="B176" s="162" t="s">
        <v>269</v>
      </c>
      <c r="C176" s="166" t="s">
        <v>270</v>
      </c>
      <c r="D176" s="162" t="s">
        <v>273</v>
      </c>
      <c r="E176" s="162" t="s">
        <v>115</v>
      </c>
      <c r="F176" s="163">
        <v>23.75</v>
      </c>
      <c r="G176" s="164">
        <v>0</v>
      </c>
      <c r="H176" s="164">
        <v>0</v>
      </c>
      <c r="I176" s="164">
        <f t="shared" si="49"/>
        <v>0</v>
      </c>
      <c r="J176" s="162">
        <f t="shared" si="50"/>
        <v>0</v>
      </c>
      <c r="K176" s="1">
        <f t="shared" si="51"/>
        <v>0</v>
      </c>
      <c r="L176" s="1">
        <f t="shared" si="52"/>
        <v>0</v>
      </c>
      <c r="M176" s="1">
        <f t="shared" si="53"/>
        <v>0</v>
      </c>
      <c r="N176" s="1">
        <v>0</v>
      </c>
      <c r="O176" s="1"/>
      <c r="P176" s="157"/>
      <c r="Q176" s="157"/>
      <c r="R176" s="157"/>
      <c r="S176" s="147"/>
      <c r="V176" s="161"/>
      <c r="Z176">
        <f t="shared" si="54"/>
        <v>0</v>
      </c>
    </row>
    <row r="177" spans="1:26" ht="25.15" customHeight="1" x14ac:dyDescent="0.75">
      <c r="A177" s="165"/>
      <c r="B177" s="162" t="s">
        <v>260</v>
      </c>
      <c r="C177" s="166" t="s">
        <v>274</v>
      </c>
      <c r="D177" s="188" t="s">
        <v>680</v>
      </c>
      <c r="E177" s="162" t="s">
        <v>191</v>
      </c>
      <c r="F177" s="163">
        <v>7</v>
      </c>
      <c r="G177" s="164">
        <v>0</v>
      </c>
      <c r="H177" s="164">
        <v>0</v>
      </c>
      <c r="I177" s="164">
        <f t="shared" si="49"/>
        <v>0</v>
      </c>
      <c r="J177" s="162">
        <f t="shared" si="50"/>
        <v>0</v>
      </c>
      <c r="K177" s="1">
        <f t="shared" si="51"/>
        <v>0</v>
      </c>
      <c r="L177" s="1">
        <f t="shared" si="52"/>
        <v>0</v>
      </c>
      <c r="M177" s="1">
        <f t="shared" si="53"/>
        <v>0</v>
      </c>
      <c r="N177" s="1">
        <v>0</v>
      </c>
      <c r="O177" s="1"/>
      <c r="P177" s="157"/>
      <c r="Q177" s="157"/>
      <c r="R177" s="157"/>
      <c r="S177" s="147"/>
      <c r="V177" s="161"/>
      <c r="Z177">
        <f t="shared" si="54"/>
        <v>0</v>
      </c>
    </row>
    <row r="178" spans="1:26" ht="25.15" customHeight="1" x14ac:dyDescent="0.75">
      <c r="A178" s="165"/>
      <c r="B178" s="162" t="s">
        <v>260</v>
      </c>
      <c r="C178" s="166" t="s">
        <v>274</v>
      </c>
      <c r="D178" s="188" t="s">
        <v>680</v>
      </c>
      <c r="E178" s="162" t="s">
        <v>191</v>
      </c>
      <c r="F178" s="163">
        <v>3.7</v>
      </c>
      <c r="G178" s="164">
        <v>0</v>
      </c>
      <c r="H178" s="164">
        <v>0</v>
      </c>
      <c r="I178" s="164">
        <f t="shared" si="49"/>
        <v>0</v>
      </c>
      <c r="J178" s="162">
        <f t="shared" si="50"/>
        <v>0</v>
      </c>
      <c r="K178" s="1">
        <f t="shared" si="51"/>
        <v>0</v>
      </c>
      <c r="L178" s="1">
        <f t="shared" si="52"/>
        <v>0</v>
      </c>
      <c r="M178" s="1">
        <f t="shared" si="53"/>
        <v>0</v>
      </c>
      <c r="N178" s="1">
        <v>0</v>
      </c>
      <c r="O178" s="1"/>
      <c r="P178" s="157"/>
      <c r="Q178" s="157"/>
      <c r="R178" s="157"/>
      <c r="S178" s="147"/>
      <c r="V178" s="161"/>
      <c r="Z178">
        <f t="shared" si="54"/>
        <v>0</v>
      </c>
    </row>
    <row r="179" spans="1:26" ht="25.15" customHeight="1" x14ac:dyDescent="0.75">
      <c r="A179" s="165"/>
      <c r="B179" s="162" t="s">
        <v>260</v>
      </c>
      <c r="C179" s="166" t="s">
        <v>274</v>
      </c>
      <c r="D179" s="189" t="s">
        <v>681</v>
      </c>
      <c r="E179" s="162" t="s">
        <v>191</v>
      </c>
      <c r="F179" s="163">
        <v>23.75</v>
      </c>
      <c r="G179" s="164">
        <v>0</v>
      </c>
      <c r="H179" s="164">
        <v>0</v>
      </c>
      <c r="I179" s="164">
        <f t="shared" si="49"/>
        <v>0</v>
      </c>
      <c r="J179" s="162">
        <f t="shared" si="50"/>
        <v>0</v>
      </c>
      <c r="K179" s="1">
        <f t="shared" si="51"/>
        <v>0</v>
      </c>
      <c r="L179" s="1">
        <f t="shared" si="52"/>
        <v>0</v>
      </c>
      <c r="M179" s="1">
        <f t="shared" si="53"/>
        <v>0</v>
      </c>
      <c r="N179" s="1">
        <v>0</v>
      </c>
      <c r="O179" s="1"/>
      <c r="P179" s="157"/>
      <c r="Q179" s="157"/>
      <c r="R179" s="157"/>
      <c r="S179" s="147"/>
      <c r="V179" s="161"/>
      <c r="Z179">
        <f t="shared" si="54"/>
        <v>0</v>
      </c>
    </row>
    <row r="180" spans="1:26" ht="25.15" customHeight="1" x14ac:dyDescent="0.75">
      <c r="A180" s="165"/>
      <c r="B180" s="162" t="s">
        <v>269</v>
      </c>
      <c r="C180" s="166" t="s">
        <v>270</v>
      </c>
      <c r="D180" s="162" t="s">
        <v>275</v>
      </c>
      <c r="E180" s="162" t="s">
        <v>115</v>
      </c>
      <c r="F180" s="163">
        <v>48.6</v>
      </c>
      <c r="G180" s="164">
        <v>0</v>
      </c>
      <c r="H180" s="164">
        <v>0</v>
      </c>
      <c r="I180" s="164">
        <f t="shared" si="49"/>
        <v>0</v>
      </c>
      <c r="J180" s="162">
        <f t="shared" si="50"/>
        <v>0</v>
      </c>
      <c r="K180" s="1">
        <f t="shared" si="51"/>
        <v>0</v>
      </c>
      <c r="L180" s="1">
        <f t="shared" si="52"/>
        <v>0</v>
      </c>
      <c r="M180" s="1">
        <f t="shared" si="53"/>
        <v>0</v>
      </c>
      <c r="N180" s="1">
        <v>0</v>
      </c>
      <c r="O180" s="1"/>
      <c r="P180" s="157"/>
      <c r="Q180" s="157"/>
      <c r="R180" s="157"/>
      <c r="S180" s="147"/>
      <c r="V180" s="161"/>
      <c r="Z180">
        <f t="shared" si="54"/>
        <v>0</v>
      </c>
    </row>
    <row r="181" spans="1:26" ht="25.15" customHeight="1" x14ac:dyDescent="0.75">
      <c r="A181" s="165"/>
      <c r="B181" s="162" t="s">
        <v>269</v>
      </c>
      <c r="C181" s="166" t="s">
        <v>276</v>
      </c>
      <c r="D181" s="162" t="s">
        <v>277</v>
      </c>
      <c r="E181" s="162" t="s">
        <v>115</v>
      </c>
      <c r="F181" s="163">
        <v>186.2</v>
      </c>
      <c r="G181" s="164">
        <v>0</v>
      </c>
      <c r="H181" s="164">
        <v>0</v>
      </c>
      <c r="I181" s="164">
        <f t="shared" si="49"/>
        <v>0</v>
      </c>
      <c r="J181" s="162">
        <f t="shared" si="50"/>
        <v>0</v>
      </c>
      <c r="K181" s="1">
        <f t="shared" si="51"/>
        <v>0</v>
      </c>
      <c r="L181" s="1">
        <f t="shared" si="52"/>
        <v>0</v>
      </c>
      <c r="M181" s="1">
        <f t="shared" si="53"/>
        <v>0</v>
      </c>
      <c r="N181" s="1">
        <v>0</v>
      </c>
      <c r="O181" s="1"/>
      <c r="P181" s="157"/>
      <c r="Q181" s="157"/>
      <c r="R181" s="157"/>
      <c r="S181" s="147"/>
      <c r="V181" s="161"/>
      <c r="Z181">
        <f t="shared" si="54"/>
        <v>0</v>
      </c>
    </row>
    <row r="182" spans="1:26" ht="25.15" customHeight="1" x14ac:dyDescent="0.75">
      <c r="A182" s="165"/>
      <c r="B182" s="162" t="s">
        <v>269</v>
      </c>
      <c r="C182" s="166" t="s">
        <v>278</v>
      </c>
      <c r="D182" s="162" t="s">
        <v>279</v>
      </c>
      <c r="E182" s="162" t="s">
        <v>115</v>
      </c>
      <c r="F182" s="163">
        <v>89.6</v>
      </c>
      <c r="G182" s="164">
        <v>0</v>
      </c>
      <c r="H182" s="164">
        <v>0</v>
      </c>
      <c r="I182" s="164">
        <f t="shared" si="49"/>
        <v>0</v>
      </c>
      <c r="J182" s="162">
        <f t="shared" si="50"/>
        <v>0</v>
      </c>
      <c r="K182" s="1">
        <f t="shared" si="51"/>
        <v>0</v>
      </c>
      <c r="L182" s="1">
        <f t="shared" si="52"/>
        <v>0</v>
      </c>
      <c r="M182" s="1">
        <f t="shared" si="53"/>
        <v>0</v>
      </c>
      <c r="N182" s="1">
        <v>0</v>
      </c>
      <c r="O182" s="1"/>
      <c r="P182" s="157"/>
      <c r="Q182" s="157"/>
      <c r="R182" s="157"/>
      <c r="S182" s="147"/>
      <c r="V182" s="161"/>
      <c r="Z182">
        <f t="shared" si="54"/>
        <v>0</v>
      </c>
    </row>
    <row r="183" spans="1:26" ht="25.15" customHeight="1" x14ac:dyDescent="0.75">
      <c r="A183" s="165"/>
      <c r="B183" s="162" t="s">
        <v>269</v>
      </c>
      <c r="C183" s="166" t="s">
        <v>280</v>
      </c>
      <c r="D183" s="162" t="s">
        <v>281</v>
      </c>
      <c r="E183" s="162" t="s">
        <v>115</v>
      </c>
      <c r="F183" s="163">
        <v>86.8</v>
      </c>
      <c r="G183" s="164">
        <v>0</v>
      </c>
      <c r="H183" s="164">
        <v>0</v>
      </c>
      <c r="I183" s="164">
        <f t="shared" si="49"/>
        <v>0</v>
      </c>
      <c r="J183" s="162">
        <f t="shared" si="50"/>
        <v>0</v>
      </c>
      <c r="K183" s="1">
        <f t="shared" si="51"/>
        <v>0</v>
      </c>
      <c r="L183" s="1">
        <f t="shared" si="52"/>
        <v>0</v>
      </c>
      <c r="M183" s="1">
        <f t="shared" si="53"/>
        <v>0</v>
      </c>
      <c r="N183" s="1">
        <v>0</v>
      </c>
      <c r="O183" s="1"/>
      <c r="P183" s="161">
        <v>5.28E-3</v>
      </c>
      <c r="Q183" s="157"/>
      <c r="R183" s="157">
        <v>5.28E-3</v>
      </c>
      <c r="S183" s="147">
        <f>ROUND(F183*(P183),3)</f>
        <v>0.45800000000000002</v>
      </c>
      <c r="V183" s="161"/>
      <c r="Z183">
        <f t="shared" si="54"/>
        <v>0</v>
      </c>
    </row>
    <row r="184" spans="1:26" ht="25.15" customHeight="1" x14ac:dyDescent="0.75">
      <c r="A184" s="165"/>
      <c r="B184" s="162" t="s">
        <v>171</v>
      </c>
      <c r="C184" s="166" t="s">
        <v>282</v>
      </c>
      <c r="D184" s="189" t="s">
        <v>682</v>
      </c>
      <c r="E184" s="162" t="s">
        <v>268</v>
      </c>
      <c r="F184" s="163">
        <v>186.2</v>
      </c>
      <c r="G184" s="164">
        <v>0</v>
      </c>
      <c r="H184" s="164">
        <v>0</v>
      </c>
      <c r="I184" s="164">
        <f t="shared" si="49"/>
        <v>0</v>
      </c>
      <c r="J184" s="162">
        <f t="shared" si="50"/>
        <v>0</v>
      </c>
      <c r="K184" s="1">
        <f t="shared" si="51"/>
        <v>0</v>
      </c>
      <c r="L184" s="1">
        <f t="shared" si="52"/>
        <v>0</v>
      </c>
      <c r="M184" s="1">
        <f t="shared" si="53"/>
        <v>0</v>
      </c>
      <c r="N184" s="1">
        <v>0</v>
      </c>
      <c r="O184" s="1"/>
      <c r="P184" s="157"/>
      <c r="Q184" s="157"/>
      <c r="R184" s="157"/>
      <c r="S184" s="147"/>
      <c r="V184" s="161"/>
      <c r="Z184">
        <f t="shared" si="54"/>
        <v>0</v>
      </c>
    </row>
    <row r="185" spans="1:26" ht="25.15" customHeight="1" x14ac:dyDescent="0.75">
      <c r="A185" s="165"/>
      <c r="B185" s="162" t="s">
        <v>171</v>
      </c>
      <c r="C185" s="166" t="s">
        <v>283</v>
      </c>
      <c r="D185" s="189" t="s">
        <v>683</v>
      </c>
      <c r="E185" s="162" t="s">
        <v>268</v>
      </c>
      <c r="F185" s="163">
        <v>86.8</v>
      </c>
      <c r="G185" s="164">
        <v>0</v>
      </c>
      <c r="H185" s="164">
        <v>0</v>
      </c>
      <c r="I185" s="164">
        <f t="shared" si="49"/>
        <v>0</v>
      </c>
      <c r="J185" s="162">
        <f t="shared" si="50"/>
        <v>0</v>
      </c>
      <c r="K185" s="1">
        <f t="shared" si="51"/>
        <v>0</v>
      </c>
      <c r="L185" s="1">
        <f t="shared" si="52"/>
        <v>0</v>
      </c>
      <c r="M185" s="1">
        <f t="shared" si="53"/>
        <v>0</v>
      </c>
      <c r="N185" s="1">
        <v>0</v>
      </c>
      <c r="O185" s="1"/>
      <c r="P185" s="157"/>
      <c r="Q185" s="157"/>
      <c r="R185" s="157"/>
      <c r="S185" s="147"/>
      <c r="V185" s="161"/>
      <c r="Z185">
        <f t="shared" si="54"/>
        <v>0</v>
      </c>
    </row>
    <row r="186" spans="1:26" ht="22.25" x14ac:dyDescent="0.75">
      <c r="A186" s="165"/>
      <c r="B186" s="162" t="s">
        <v>171</v>
      </c>
      <c r="C186" s="166" t="s">
        <v>284</v>
      </c>
      <c r="D186" s="189" t="s">
        <v>684</v>
      </c>
      <c r="E186" s="162" t="s">
        <v>268</v>
      </c>
      <c r="F186" s="163">
        <v>86.8</v>
      </c>
      <c r="G186" s="164">
        <v>0</v>
      </c>
      <c r="H186" s="164">
        <v>0</v>
      </c>
      <c r="I186" s="164">
        <f t="shared" si="49"/>
        <v>0</v>
      </c>
      <c r="J186" s="162">
        <f t="shared" si="50"/>
        <v>0</v>
      </c>
      <c r="K186" s="1">
        <f t="shared" si="51"/>
        <v>0</v>
      </c>
      <c r="L186" s="1">
        <f t="shared" si="52"/>
        <v>0</v>
      </c>
      <c r="M186" s="1">
        <f t="shared" si="53"/>
        <v>0</v>
      </c>
      <c r="N186" s="1">
        <v>0</v>
      </c>
      <c r="O186" s="1"/>
      <c r="P186" s="157"/>
      <c r="Q186" s="157"/>
      <c r="R186" s="157"/>
      <c r="S186" s="147"/>
      <c r="V186" s="161"/>
      <c r="Z186">
        <f t="shared" si="54"/>
        <v>0</v>
      </c>
    </row>
    <row r="187" spans="1:26" ht="22.25" x14ac:dyDescent="0.75">
      <c r="A187" s="165"/>
      <c r="B187" s="162" t="s">
        <v>171</v>
      </c>
      <c r="C187" s="166" t="s">
        <v>285</v>
      </c>
      <c r="D187" s="189" t="s">
        <v>685</v>
      </c>
      <c r="E187" s="162" t="s">
        <v>268</v>
      </c>
      <c r="F187" s="163">
        <v>89.6</v>
      </c>
      <c r="G187" s="164">
        <v>0</v>
      </c>
      <c r="H187" s="164">
        <v>0</v>
      </c>
      <c r="I187" s="164">
        <f t="shared" si="49"/>
        <v>0</v>
      </c>
      <c r="J187" s="162">
        <f t="shared" si="50"/>
        <v>0</v>
      </c>
      <c r="K187" s="1">
        <f t="shared" si="51"/>
        <v>0</v>
      </c>
      <c r="L187" s="1">
        <f t="shared" si="52"/>
        <v>0</v>
      </c>
      <c r="M187" s="1">
        <f t="shared" si="53"/>
        <v>0</v>
      </c>
      <c r="N187" s="1">
        <v>0</v>
      </c>
      <c r="O187" s="1"/>
      <c r="P187" s="157"/>
      <c r="Q187" s="157"/>
      <c r="R187" s="157"/>
      <c r="S187" s="147"/>
      <c r="V187" s="161"/>
      <c r="Z187">
        <f t="shared" si="54"/>
        <v>0</v>
      </c>
    </row>
    <row r="188" spans="1:26" x14ac:dyDescent="0.75">
      <c r="A188" s="147"/>
      <c r="B188" s="147"/>
      <c r="C188" s="147"/>
      <c r="D188" s="147" t="s">
        <v>79</v>
      </c>
      <c r="E188" s="147"/>
      <c r="F188" s="161"/>
      <c r="G188" s="150">
        <f>ROUND((SUM(L171:L187))/1,2)</f>
        <v>0</v>
      </c>
      <c r="H188" s="150">
        <f>ROUND((SUM(M171:M187))/1,2)</f>
        <v>0</v>
      </c>
      <c r="I188" s="150">
        <f>ROUND((SUM(I171:I187))/1,2)</f>
        <v>0</v>
      </c>
      <c r="J188" s="147"/>
      <c r="K188" s="147"/>
      <c r="L188" s="147">
        <f>ROUND((SUM(L171:L187))/1,2)</f>
        <v>0</v>
      </c>
      <c r="M188" s="147">
        <f>ROUND((SUM(M171:M187))/1,2)</f>
        <v>0</v>
      </c>
      <c r="N188" s="147"/>
      <c r="O188" s="147"/>
      <c r="P188" s="167"/>
      <c r="Q188" s="147"/>
      <c r="R188" s="147"/>
      <c r="S188" s="167">
        <f>ROUND((SUM(S171:S187))/1,2)</f>
        <v>0.46</v>
      </c>
      <c r="T188" s="144"/>
      <c r="U188" s="144"/>
      <c r="V188" s="2">
        <f>ROUND((SUM(V171:V187))/1,2)</f>
        <v>0</v>
      </c>
      <c r="W188" s="144"/>
      <c r="X188" s="144"/>
      <c r="Y188" s="144"/>
      <c r="Z188" s="144"/>
    </row>
    <row r="189" spans="1:26" x14ac:dyDescent="0.75">
      <c r="A189" s="1"/>
      <c r="B189" s="1"/>
      <c r="C189" s="1"/>
      <c r="D189" s="1"/>
      <c r="E189" s="1"/>
      <c r="F189" s="157"/>
      <c r="G189" s="140"/>
      <c r="H189" s="140"/>
      <c r="I189" s="140"/>
      <c r="J189" s="1"/>
      <c r="K189" s="1"/>
      <c r="L189" s="1"/>
      <c r="M189" s="1"/>
      <c r="N189" s="1"/>
      <c r="O189" s="1"/>
      <c r="P189" s="1"/>
      <c r="Q189" s="1"/>
      <c r="R189" s="1"/>
      <c r="S189" s="1"/>
      <c r="V189" s="1"/>
    </row>
    <row r="190" spans="1:26" x14ac:dyDescent="0.75">
      <c r="A190" s="147"/>
      <c r="B190" s="147"/>
      <c r="C190" s="147"/>
      <c r="D190" s="147" t="s">
        <v>80</v>
      </c>
      <c r="E190" s="147"/>
      <c r="F190" s="161"/>
      <c r="G190" s="148"/>
      <c r="H190" s="148"/>
      <c r="I190" s="148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4"/>
      <c r="U190" s="144"/>
      <c r="V190" s="147"/>
      <c r="W190" s="144"/>
      <c r="X190" s="144"/>
      <c r="Y190" s="144"/>
      <c r="Z190" s="144"/>
    </row>
    <row r="191" spans="1:26" ht="35.15" customHeight="1" x14ac:dyDescent="0.75">
      <c r="A191" s="165"/>
      <c r="B191" s="162" t="s">
        <v>286</v>
      </c>
      <c r="C191" s="166" t="s">
        <v>287</v>
      </c>
      <c r="D191" s="162" t="s">
        <v>288</v>
      </c>
      <c r="E191" s="162" t="s">
        <v>196</v>
      </c>
      <c r="F191" s="163">
        <v>20</v>
      </c>
      <c r="G191" s="164">
        <v>0</v>
      </c>
      <c r="H191" s="164">
        <v>0</v>
      </c>
      <c r="I191" s="164">
        <f t="shared" ref="I191:I207" si="55">ROUND(F191*(G191+H191),2)</f>
        <v>0</v>
      </c>
      <c r="J191" s="162">
        <f t="shared" ref="J191:J207" si="56">ROUND(F191*(N191),2)</f>
        <v>0</v>
      </c>
      <c r="K191" s="1">
        <f t="shared" ref="K191:K207" si="57">ROUND(F191*(O191),2)</f>
        <v>0</v>
      </c>
      <c r="L191" s="1">
        <f t="shared" ref="L191:L207" si="58">ROUND(F191*(G191),2)</f>
        <v>0</v>
      </c>
      <c r="M191" s="1">
        <f t="shared" ref="M191:M207" si="59">ROUND(F191*(H191),2)</f>
        <v>0</v>
      </c>
      <c r="N191" s="1">
        <v>0</v>
      </c>
      <c r="O191" s="1"/>
      <c r="P191" s="161">
        <v>2.5999999999999998E-4</v>
      </c>
      <c r="Q191" s="157"/>
      <c r="R191" s="157">
        <v>2.5999999999999998E-4</v>
      </c>
      <c r="S191" s="147">
        <f>ROUND(F191*(P191),3)</f>
        <v>5.0000000000000001E-3</v>
      </c>
      <c r="V191" s="161"/>
      <c r="Z191">
        <f t="shared" ref="Z191:Z207" si="60">0.058844*POWER(I191,0.952797)</f>
        <v>0</v>
      </c>
    </row>
    <row r="192" spans="1:26" ht="35.15" customHeight="1" x14ac:dyDescent="0.75">
      <c r="A192" s="165"/>
      <c r="B192" s="162" t="s">
        <v>286</v>
      </c>
      <c r="C192" s="166" t="s">
        <v>289</v>
      </c>
      <c r="D192" s="162" t="s">
        <v>290</v>
      </c>
      <c r="E192" s="162" t="s">
        <v>196</v>
      </c>
      <c r="F192" s="163">
        <v>5.2</v>
      </c>
      <c r="G192" s="164">
        <v>0</v>
      </c>
      <c r="H192" s="164">
        <v>0</v>
      </c>
      <c r="I192" s="164">
        <f t="shared" si="55"/>
        <v>0</v>
      </c>
      <c r="J192" s="162">
        <f t="shared" si="56"/>
        <v>0</v>
      </c>
      <c r="K192" s="1">
        <f t="shared" si="57"/>
        <v>0</v>
      </c>
      <c r="L192" s="1">
        <f t="shared" si="58"/>
        <v>0</v>
      </c>
      <c r="M192" s="1">
        <f t="shared" si="59"/>
        <v>0</v>
      </c>
      <c r="N192" s="1">
        <v>0</v>
      </c>
      <c r="O192" s="1"/>
      <c r="P192" s="161">
        <v>2.1000000000000001E-4</v>
      </c>
      <c r="Q192" s="157"/>
      <c r="R192" s="157">
        <v>2.1000000000000001E-4</v>
      </c>
      <c r="S192" s="147">
        <f>ROUND(F192*(P192),3)</f>
        <v>1E-3</v>
      </c>
      <c r="V192" s="161"/>
      <c r="Z192">
        <f t="shared" si="60"/>
        <v>0</v>
      </c>
    </row>
    <row r="193" spans="1:26" ht="25.15" customHeight="1" x14ac:dyDescent="0.75">
      <c r="A193" s="165"/>
      <c r="B193" s="162" t="s">
        <v>264</v>
      </c>
      <c r="C193" s="166" t="s">
        <v>291</v>
      </c>
      <c r="D193" s="162" t="s">
        <v>292</v>
      </c>
      <c r="E193" s="162" t="s">
        <v>105</v>
      </c>
      <c r="F193" s="163">
        <v>0.35</v>
      </c>
      <c r="G193" s="164">
        <v>0</v>
      </c>
      <c r="H193" s="164">
        <v>0</v>
      </c>
      <c r="I193" s="164">
        <f t="shared" si="55"/>
        <v>0</v>
      </c>
      <c r="J193" s="162">
        <f t="shared" si="56"/>
        <v>0</v>
      </c>
      <c r="K193" s="1">
        <f t="shared" si="57"/>
        <v>0</v>
      </c>
      <c r="L193" s="1">
        <f t="shared" si="58"/>
        <v>0</v>
      </c>
      <c r="M193" s="1">
        <f t="shared" si="59"/>
        <v>0</v>
      </c>
      <c r="N193" s="1">
        <v>0</v>
      </c>
      <c r="O193" s="1"/>
      <c r="P193" s="161">
        <v>0.55000000000000004</v>
      </c>
      <c r="Q193" s="157"/>
      <c r="R193" s="157">
        <v>0.55000000000000004</v>
      </c>
      <c r="S193" s="147">
        <f>ROUND(F193*(P193),3)</f>
        <v>0.193</v>
      </c>
      <c r="V193" s="161"/>
      <c r="Z193">
        <f t="shared" si="60"/>
        <v>0</v>
      </c>
    </row>
    <row r="194" spans="1:26" ht="25.15" customHeight="1" x14ac:dyDescent="0.75">
      <c r="A194" s="165"/>
      <c r="B194" s="162" t="s">
        <v>286</v>
      </c>
      <c r="C194" s="166" t="s">
        <v>287</v>
      </c>
      <c r="D194" s="162" t="s">
        <v>293</v>
      </c>
      <c r="E194" s="162" t="s">
        <v>196</v>
      </c>
      <c r="F194" s="163">
        <v>82</v>
      </c>
      <c r="G194" s="164">
        <v>0</v>
      </c>
      <c r="H194" s="164">
        <v>0</v>
      </c>
      <c r="I194" s="164">
        <f t="shared" si="55"/>
        <v>0</v>
      </c>
      <c r="J194" s="162">
        <f t="shared" si="56"/>
        <v>0</v>
      </c>
      <c r="K194" s="1">
        <f t="shared" si="57"/>
        <v>0</v>
      </c>
      <c r="L194" s="1">
        <f t="shared" si="58"/>
        <v>0</v>
      </c>
      <c r="M194" s="1">
        <f t="shared" si="59"/>
        <v>0</v>
      </c>
      <c r="N194" s="1">
        <v>0</v>
      </c>
      <c r="O194" s="1"/>
      <c r="P194" s="161">
        <v>2.5999999999999998E-4</v>
      </c>
      <c r="Q194" s="157"/>
      <c r="R194" s="157">
        <v>2.5999999999999998E-4</v>
      </c>
      <c r="S194" s="147">
        <f>ROUND(F194*(P194),3)</f>
        <v>2.1000000000000001E-2</v>
      </c>
      <c r="V194" s="161"/>
      <c r="Z194">
        <f t="shared" si="60"/>
        <v>0</v>
      </c>
    </row>
    <row r="195" spans="1:26" ht="25.15" customHeight="1" x14ac:dyDescent="0.75">
      <c r="A195" s="165"/>
      <c r="B195" s="162" t="s">
        <v>286</v>
      </c>
      <c r="C195" s="166" t="s">
        <v>294</v>
      </c>
      <c r="D195" s="162" t="s">
        <v>295</v>
      </c>
      <c r="E195" s="162" t="s">
        <v>196</v>
      </c>
      <c r="F195" s="163">
        <v>78.400000000000006</v>
      </c>
      <c r="G195" s="164">
        <v>0</v>
      </c>
      <c r="H195" s="164">
        <v>0</v>
      </c>
      <c r="I195" s="164">
        <f t="shared" si="55"/>
        <v>0</v>
      </c>
      <c r="J195" s="162">
        <f t="shared" si="56"/>
        <v>0</v>
      </c>
      <c r="K195" s="1">
        <f t="shared" si="57"/>
        <v>0</v>
      </c>
      <c r="L195" s="1">
        <f t="shared" si="58"/>
        <v>0</v>
      </c>
      <c r="M195" s="1">
        <f t="shared" si="59"/>
        <v>0</v>
      </c>
      <c r="N195" s="1">
        <v>0</v>
      </c>
      <c r="O195" s="1"/>
      <c r="P195" s="161">
        <v>2.5999999999999998E-4</v>
      </c>
      <c r="Q195" s="157"/>
      <c r="R195" s="157">
        <v>2.5999999999999998E-4</v>
      </c>
      <c r="S195" s="147">
        <f>ROUND(F195*(P195),3)</f>
        <v>0.02</v>
      </c>
      <c r="V195" s="161"/>
      <c r="Z195">
        <f t="shared" si="60"/>
        <v>0</v>
      </c>
    </row>
    <row r="196" spans="1:26" ht="25.15" customHeight="1" x14ac:dyDescent="0.75">
      <c r="A196" s="165"/>
      <c r="B196" s="162" t="s">
        <v>286</v>
      </c>
      <c r="C196" s="166" t="s">
        <v>296</v>
      </c>
      <c r="D196" s="162" t="s">
        <v>297</v>
      </c>
      <c r="E196" s="162" t="s">
        <v>115</v>
      </c>
      <c r="F196" s="163">
        <v>235.4</v>
      </c>
      <c r="G196" s="164">
        <v>0</v>
      </c>
      <c r="H196" s="164">
        <v>0</v>
      </c>
      <c r="I196" s="164">
        <f t="shared" si="55"/>
        <v>0</v>
      </c>
      <c r="J196" s="162">
        <f t="shared" si="56"/>
        <v>0</v>
      </c>
      <c r="K196" s="1">
        <f t="shared" si="57"/>
        <v>0</v>
      </c>
      <c r="L196" s="1">
        <f t="shared" si="58"/>
        <v>0</v>
      </c>
      <c r="M196" s="1">
        <f t="shared" si="59"/>
        <v>0</v>
      </c>
      <c r="N196" s="1">
        <v>0</v>
      </c>
      <c r="O196" s="1"/>
      <c r="P196" s="157"/>
      <c r="Q196" s="157"/>
      <c r="R196" s="157"/>
      <c r="S196" s="147"/>
      <c r="V196" s="161"/>
      <c r="Z196">
        <f t="shared" si="60"/>
        <v>0</v>
      </c>
    </row>
    <row r="197" spans="1:26" ht="25.15" customHeight="1" x14ac:dyDescent="0.75">
      <c r="A197" s="165"/>
      <c r="B197" s="162" t="s">
        <v>286</v>
      </c>
      <c r="C197" s="166" t="s">
        <v>298</v>
      </c>
      <c r="D197" s="162" t="s">
        <v>299</v>
      </c>
      <c r="E197" s="162" t="s">
        <v>196</v>
      </c>
      <c r="F197" s="163">
        <v>2.8</v>
      </c>
      <c r="G197" s="164">
        <v>0</v>
      </c>
      <c r="H197" s="164">
        <v>0</v>
      </c>
      <c r="I197" s="164">
        <f t="shared" si="55"/>
        <v>0</v>
      </c>
      <c r="J197" s="162">
        <f t="shared" si="56"/>
        <v>0</v>
      </c>
      <c r="K197" s="1">
        <f t="shared" si="57"/>
        <v>0</v>
      </c>
      <c r="L197" s="1">
        <f t="shared" si="58"/>
        <v>0</v>
      </c>
      <c r="M197" s="1">
        <f t="shared" si="59"/>
        <v>0</v>
      </c>
      <c r="N197" s="1">
        <v>0</v>
      </c>
      <c r="O197" s="1"/>
      <c r="P197" s="161">
        <v>2.1000000000000001E-4</v>
      </c>
      <c r="Q197" s="157"/>
      <c r="R197" s="157">
        <v>2.1000000000000001E-4</v>
      </c>
      <c r="S197" s="147">
        <f>ROUND(F197*(P197),3)</f>
        <v>1E-3</v>
      </c>
      <c r="V197" s="161"/>
      <c r="Z197">
        <f t="shared" si="60"/>
        <v>0</v>
      </c>
    </row>
    <row r="198" spans="1:26" ht="25.15" customHeight="1" x14ac:dyDescent="0.75">
      <c r="A198" s="165"/>
      <c r="B198" s="162" t="s">
        <v>286</v>
      </c>
      <c r="C198" s="166" t="s">
        <v>300</v>
      </c>
      <c r="D198" s="162" t="s">
        <v>301</v>
      </c>
      <c r="E198" s="162" t="s">
        <v>115</v>
      </c>
      <c r="F198" s="163">
        <v>36.799999999999997</v>
      </c>
      <c r="G198" s="164">
        <v>0</v>
      </c>
      <c r="H198" s="164">
        <v>0</v>
      </c>
      <c r="I198" s="164">
        <f t="shared" si="55"/>
        <v>0</v>
      </c>
      <c r="J198" s="162">
        <f t="shared" si="56"/>
        <v>0</v>
      </c>
      <c r="K198" s="1">
        <f t="shared" si="57"/>
        <v>0</v>
      </c>
      <c r="L198" s="1">
        <f t="shared" si="58"/>
        <v>0</v>
      </c>
      <c r="M198" s="1">
        <f t="shared" si="59"/>
        <v>0</v>
      </c>
      <c r="N198" s="1">
        <v>0</v>
      </c>
      <c r="O198" s="1"/>
      <c r="P198" s="157"/>
      <c r="Q198" s="157"/>
      <c r="R198" s="157"/>
      <c r="S198" s="147"/>
      <c r="V198" s="161"/>
      <c r="Z198">
        <f t="shared" si="60"/>
        <v>0</v>
      </c>
    </row>
    <row r="199" spans="1:26" ht="25.15" customHeight="1" x14ac:dyDescent="0.75">
      <c r="A199" s="165"/>
      <c r="B199" s="162" t="s">
        <v>286</v>
      </c>
      <c r="C199" s="166" t="s">
        <v>302</v>
      </c>
      <c r="D199" s="162" t="s">
        <v>303</v>
      </c>
      <c r="E199" s="162" t="s">
        <v>105</v>
      </c>
      <c r="F199" s="163">
        <v>4.9000000000000004</v>
      </c>
      <c r="G199" s="164">
        <v>0</v>
      </c>
      <c r="H199" s="164">
        <v>0</v>
      </c>
      <c r="I199" s="164">
        <f t="shared" si="55"/>
        <v>0</v>
      </c>
      <c r="J199" s="162">
        <f t="shared" si="56"/>
        <v>0</v>
      </c>
      <c r="K199" s="1">
        <f t="shared" si="57"/>
        <v>0</v>
      </c>
      <c r="L199" s="1">
        <f t="shared" si="58"/>
        <v>0</v>
      </c>
      <c r="M199" s="1">
        <f t="shared" si="59"/>
        <v>0</v>
      </c>
      <c r="N199" s="1">
        <v>0</v>
      </c>
      <c r="O199" s="1"/>
      <c r="P199" s="161">
        <v>2.9399999999999999E-3</v>
      </c>
      <c r="Q199" s="157"/>
      <c r="R199" s="157">
        <v>2.9399999999999999E-3</v>
      </c>
      <c r="S199" s="147">
        <f>ROUND(F199*(P199),3)</f>
        <v>1.4E-2</v>
      </c>
      <c r="V199" s="161"/>
      <c r="Z199">
        <f t="shared" si="60"/>
        <v>0</v>
      </c>
    </row>
    <row r="200" spans="1:26" ht="25.15" customHeight="1" x14ac:dyDescent="0.75">
      <c r="A200" s="165"/>
      <c r="B200" s="162" t="s">
        <v>304</v>
      </c>
      <c r="C200" s="166" t="s">
        <v>305</v>
      </c>
      <c r="D200" s="162" t="s">
        <v>306</v>
      </c>
      <c r="E200" s="162" t="s">
        <v>115</v>
      </c>
      <c r="F200" s="163">
        <v>235.95</v>
      </c>
      <c r="G200" s="164">
        <v>0</v>
      </c>
      <c r="H200" s="164">
        <v>0</v>
      </c>
      <c r="I200" s="164">
        <f t="shared" si="55"/>
        <v>0</v>
      </c>
      <c r="J200" s="162">
        <f t="shared" si="56"/>
        <v>0</v>
      </c>
      <c r="K200" s="1">
        <f t="shared" si="57"/>
        <v>0</v>
      </c>
      <c r="L200" s="1">
        <f t="shared" si="58"/>
        <v>0</v>
      </c>
      <c r="M200" s="1">
        <f t="shared" si="59"/>
        <v>0</v>
      </c>
      <c r="N200" s="1">
        <v>0</v>
      </c>
      <c r="O200" s="1"/>
      <c r="P200" s="157"/>
      <c r="Q200" s="157"/>
      <c r="R200" s="157"/>
      <c r="S200" s="147"/>
      <c r="V200" s="161">
        <f>ROUND(F200*(X200),3)</f>
        <v>1.18</v>
      </c>
      <c r="X200">
        <v>5.0000000000000001E-3</v>
      </c>
      <c r="Z200">
        <f t="shared" si="60"/>
        <v>0</v>
      </c>
    </row>
    <row r="201" spans="1:26" ht="25.15" customHeight="1" x14ac:dyDescent="0.75">
      <c r="A201" s="165"/>
      <c r="B201" s="162" t="s">
        <v>264</v>
      </c>
      <c r="C201" s="166" t="s">
        <v>291</v>
      </c>
      <c r="D201" s="162" t="s">
        <v>307</v>
      </c>
      <c r="E201" s="162" t="s">
        <v>105</v>
      </c>
      <c r="F201" s="163">
        <v>5.5E-2</v>
      </c>
      <c r="G201" s="164">
        <v>0</v>
      </c>
      <c r="H201" s="164">
        <v>0</v>
      </c>
      <c r="I201" s="164">
        <f t="shared" si="55"/>
        <v>0</v>
      </c>
      <c r="J201" s="162">
        <f t="shared" si="56"/>
        <v>0</v>
      </c>
      <c r="K201" s="1">
        <f t="shared" si="57"/>
        <v>0</v>
      </c>
      <c r="L201" s="1">
        <f t="shared" si="58"/>
        <v>0</v>
      </c>
      <c r="M201" s="1">
        <f t="shared" si="59"/>
        <v>0</v>
      </c>
      <c r="N201" s="1">
        <v>0</v>
      </c>
      <c r="O201" s="1"/>
      <c r="P201" s="161">
        <v>0.55000000000000004</v>
      </c>
      <c r="Q201" s="157"/>
      <c r="R201" s="157">
        <v>0.55000000000000004</v>
      </c>
      <c r="S201" s="147">
        <f t="shared" ref="S201:S207" si="61">ROUND(F201*(P201),3)</f>
        <v>0.03</v>
      </c>
      <c r="V201" s="161"/>
      <c r="Z201">
        <f t="shared" si="60"/>
        <v>0</v>
      </c>
    </row>
    <row r="202" spans="1:26" ht="25.15" customHeight="1" x14ac:dyDescent="0.75">
      <c r="A202" s="165"/>
      <c r="B202" s="162" t="s">
        <v>264</v>
      </c>
      <c r="C202" s="166" t="s">
        <v>291</v>
      </c>
      <c r="D202" s="162" t="s">
        <v>308</v>
      </c>
      <c r="E202" s="162" t="s">
        <v>105</v>
      </c>
      <c r="F202" s="163">
        <v>0.55000000000000004</v>
      </c>
      <c r="G202" s="164">
        <v>0</v>
      </c>
      <c r="H202" s="164">
        <v>0</v>
      </c>
      <c r="I202" s="164">
        <f t="shared" si="55"/>
        <v>0</v>
      </c>
      <c r="J202" s="162">
        <f t="shared" si="56"/>
        <v>0</v>
      </c>
      <c r="K202" s="1">
        <f t="shared" si="57"/>
        <v>0</v>
      </c>
      <c r="L202" s="1">
        <f t="shared" si="58"/>
        <v>0</v>
      </c>
      <c r="M202" s="1">
        <f t="shared" si="59"/>
        <v>0</v>
      </c>
      <c r="N202" s="1">
        <v>0</v>
      </c>
      <c r="O202" s="1"/>
      <c r="P202" s="161">
        <v>0.55000000000000004</v>
      </c>
      <c r="Q202" s="157"/>
      <c r="R202" s="157">
        <v>0.55000000000000004</v>
      </c>
      <c r="S202" s="147">
        <f t="shared" si="61"/>
        <v>0.30299999999999999</v>
      </c>
      <c r="V202" s="161"/>
      <c r="Z202">
        <f t="shared" si="60"/>
        <v>0</v>
      </c>
    </row>
    <row r="203" spans="1:26" ht="25.15" customHeight="1" x14ac:dyDescent="0.75">
      <c r="A203" s="165"/>
      <c r="B203" s="162" t="s">
        <v>264</v>
      </c>
      <c r="C203" s="166" t="s">
        <v>291</v>
      </c>
      <c r="D203" s="162" t="s">
        <v>309</v>
      </c>
      <c r="E203" s="162" t="s">
        <v>105</v>
      </c>
      <c r="F203" s="163">
        <v>0.88</v>
      </c>
      <c r="G203" s="164">
        <v>0</v>
      </c>
      <c r="H203" s="164">
        <v>0</v>
      </c>
      <c r="I203" s="164">
        <f t="shared" si="55"/>
        <v>0</v>
      </c>
      <c r="J203" s="162">
        <f t="shared" si="56"/>
        <v>0</v>
      </c>
      <c r="K203" s="1">
        <f t="shared" si="57"/>
        <v>0</v>
      </c>
      <c r="L203" s="1">
        <f t="shared" si="58"/>
        <v>0</v>
      </c>
      <c r="M203" s="1">
        <f t="shared" si="59"/>
        <v>0</v>
      </c>
      <c r="N203" s="1">
        <v>0</v>
      </c>
      <c r="O203" s="1"/>
      <c r="P203" s="161">
        <v>0.55000000000000004</v>
      </c>
      <c r="Q203" s="157"/>
      <c r="R203" s="157">
        <v>0.55000000000000004</v>
      </c>
      <c r="S203" s="147">
        <f t="shared" si="61"/>
        <v>0.48399999999999999</v>
      </c>
      <c r="V203" s="161"/>
      <c r="Z203">
        <f t="shared" si="60"/>
        <v>0</v>
      </c>
    </row>
    <row r="204" spans="1:26" ht="25.5" customHeight="1" x14ac:dyDescent="0.75">
      <c r="A204" s="165"/>
      <c r="B204" s="162" t="s">
        <v>264</v>
      </c>
      <c r="C204" s="166" t="s">
        <v>291</v>
      </c>
      <c r="D204" s="162" t="s">
        <v>310</v>
      </c>
      <c r="E204" s="162" t="s">
        <v>105</v>
      </c>
      <c r="F204" s="163">
        <v>1.2</v>
      </c>
      <c r="G204" s="164">
        <v>0</v>
      </c>
      <c r="H204" s="164">
        <v>0</v>
      </c>
      <c r="I204" s="164">
        <f t="shared" si="55"/>
        <v>0</v>
      </c>
      <c r="J204" s="162">
        <f t="shared" si="56"/>
        <v>0</v>
      </c>
      <c r="K204" s="1">
        <f t="shared" si="57"/>
        <v>0</v>
      </c>
      <c r="L204" s="1">
        <f t="shared" si="58"/>
        <v>0</v>
      </c>
      <c r="M204" s="1">
        <f t="shared" si="59"/>
        <v>0</v>
      </c>
      <c r="N204" s="1">
        <v>0</v>
      </c>
      <c r="O204" s="1"/>
      <c r="P204" s="161">
        <v>0.55000000000000004</v>
      </c>
      <c r="Q204" s="157"/>
      <c r="R204" s="157">
        <v>0.55000000000000004</v>
      </c>
      <c r="S204" s="147">
        <f t="shared" si="61"/>
        <v>0.66</v>
      </c>
      <c r="V204" s="161"/>
      <c r="Z204">
        <f t="shared" si="60"/>
        <v>0</v>
      </c>
    </row>
    <row r="205" spans="1:26" ht="25.15" customHeight="1" x14ac:dyDescent="0.75">
      <c r="A205" s="165"/>
      <c r="B205" s="162" t="s">
        <v>264</v>
      </c>
      <c r="C205" s="166" t="s">
        <v>311</v>
      </c>
      <c r="D205" s="189" t="s">
        <v>686</v>
      </c>
      <c r="E205" s="162" t="s">
        <v>105</v>
      </c>
      <c r="F205" s="163">
        <v>0.192</v>
      </c>
      <c r="G205" s="164">
        <v>0</v>
      </c>
      <c r="H205" s="164">
        <v>0</v>
      </c>
      <c r="I205" s="164">
        <f t="shared" si="55"/>
        <v>0</v>
      </c>
      <c r="J205" s="162">
        <f t="shared" si="56"/>
        <v>0</v>
      </c>
      <c r="K205" s="1">
        <f t="shared" si="57"/>
        <v>0</v>
      </c>
      <c r="L205" s="1">
        <f t="shared" si="58"/>
        <v>0</v>
      </c>
      <c r="M205" s="1">
        <f t="shared" si="59"/>
        <v>0</v>
      </c>
      <c r="N205" s="1">
        <v>0</v>
      </c>
      <c r="O205" s="1"/>
      <c r="P205" s="161">
        <v>0.55000000000000004</v>
      </c>
      <c r="Q205" s="157"/>
      <c r="R205" s="157">
        <v>0.55000000000000004</v>
      </c>
      <c r="S205" s="147">
        <f t="shared" si="61"/>
        <v>0.106</v>
      </c>
      <c r="V205" s="161"/>
      <c r="Z205">
        <f t="shared" si="60"/>
        <v>0</v>
      </c>
    </row>
    <row r="206" spans="1:26" ht="25.15" customHeight="1" x14ac:dyDescent="0.75">
      <c r="A206" s="165"/>
      <c r="B206" s="162" t="s">
        <v>264</v>
      </c>
      <c r="C206" s="166" t="s">
        <v>311</v>
      </c>
      <c r="D206" s="162" t="s">
        <v>312</v>
      </c>
      <c r="E206" s="162" t="s">
        <v>105</v>
      </c>
      <c r="F206" s="163">
        <v>7.8E-2</v>
      </c>
      <c r="G206" s="164">
        <v>0</v>
      </c>
      <c r="H206" s="164">
        <v>0</v>
      </c>
      <c r="I206" s="164">
        <f t="shared" si="55"/>
        <v>0</v>
      </c>
      <c r="J206" s="162">
        <f t="shared" si="56"/>
        <v>0</v>
      </c>
      <c r="K206" s="1">
        <f t="shared" si="57"/>
        <v>0</v>
      </c>
      <c r="L206" s="1">
        <f t="shared" si="58"/>
        <v>0</v>
      </c>
      <c r="M206" s="1">
        <f t="shared" si="59"/>
        <v>0</v>
      </c>
      <c r="N206" s="1">
        <v>0</v>
      </c>
      <c r="O206" s="1"/>
      <c r="P206" s="161">
        <v>0.55000000000000004</v>
      </c>
      <c r="Q206" s="157"/>
      <c r="R206" s="157">
        <v>0.55000000000000004</v>
      </c>
      <c r="S206" s="147">
        <f t="shared" si="61"/>
        <v>4.2999999999999997E-2</v>
      </c>
      <c r="V206" s="161"/>
      <c r="Z206">
        <f t="shared" si="60"/>
        <v>0</v>
      </c>
    </row>
    <row r="207" spans="1:26" ht="25.15" customHeight="1" x14ac:dyDescent="0.75">
      <c r="A207" s="165"/>
      <c r="B207" s="162" t="s">
        <v>264</v>
      </c>
      <c r="C207" s="166" t="s">
        <v>311</v>
      </c>
      <c r="D207" s="162" t="s">
        <v>313</v>
      </c>
      <c r="E207" s="162" t="s">
        <v>105</v>
      </c>
      <c r="F207" s="163">
        <v>1.129</v>
      </c>
      <c r="G207" s="164">
        <v>0</v>
      </c>
      <c r="H207" s="164">
        <v>0</v>
      </c>
      <c r="I207" s="164">
        <f t="shared" si="55"/>
        <v>0</v>
      </c>
      <c r="J207" s="162">
        <f t="shared" si="56"/>
        <v>0</v>
      </c>
      <c r="K207" s="1">
        <f t="shared" si="57"/>
        <v>0</v>
      </c>
      <c r="L207" s="1">
        <f t="shared" si="58"/>
        <v>0</v>
      </c>
      <c r="M207" s="1">
        <f t="shared" si="59"/>
        <v>0</v>
      </c>
      <c r="N207" s="1">
        <v>0</v>
      </c>
      <c r="O207" s="1"/>
      <c r="P207" s="161">
        <v>0.55000000000000004</v>
      </c>
      <c r="Q207" s="157"/>
      <c r="R207" s="157">
        <v>0.55000000000000004</v>
      </c>
      <c r="S207" s="147">
        <f t="shared" si="61"/>
        <v>0.621</v>
      </c>
      <c r="V207" s="161"/>
      <c r="Z207">
        <f t="shared" si="60"/>
        <v>0</v>
      </c>
    </row>
    <row r="208" spans="1:26" x14ac:dyDescent="0.75">
      <c r="A208" s="147"/>
      <c r="B208" s="147"/>
      <c r="C208" s="147"/>
      <c r="D208" s="147" t="s">
        <v>80</v>
      </c>
      <c r="E208" s="147"/>
      <c r="F208" s="161"/>
      <c r="G208" s="150">
        <f>ROUND((SUM(L190:L207))/1,2)</f>
        <v>0</v>
      </c>
      <c r="H208" s="150">
        <f>ROUND((SUM(M190:M207))/1,2)</f>
        <v>0</v>
      </c>
      <c r="I208" s="150">
        <f>ROUND((SUM(I190:I207))/1,2)</f>
        <v>0</v>
      </c>
      <c r="J208" s="147"/>
      <c r="K208" s="147"/>
      <c r="L208" s="147">
        <f>ROUND((SUM(L190:L207))/1,2)</f>
        <v>0</v>
      </c>
      <c r="M208" s="147">
        <f>ROUND((SUM(M190:M207))/1,2)</f>
        <v>0</v>
      </c>
      <c r="N208" s="147"/>
      <c r="O208" s="147"/>
      <c r="P208" s="167"/>
      <c r="Q208" s="147"/>
      <c r="R208" s="147"/>
      <c r="S208" s="167">
        <f>ROUND((SUM(S190:S207))/1,2)</f>
        <v>2.5</v>
      </c>
      <c r="T208" s="144"/>
      <c r="U208" s="144"/>
      <c r="V208" s="2">
        <f>ROUND((SUM(V190:V207))/1,2)</f>
        <v>1.18</v>
      </c>
      <c r="W208" s="144"/>
      <c r="X208" s="144"/>
      <c r="Y208" s="144"/>
      <c r="Z208" s="144"/>
    </row>
    <row r="209" spans="1:26" x14ac:dyDescent="0.75">
      <c r="A209" s="1"/>
      <c r="B209" s="1"/>
      <c r="C209" s="1"/>
      <c r="D209" s="1"/>
      <c r="E209" s="1"/>
      <c r="F209" s="157"/>
      <c r="G209" s="140"/>
      <c r="H209" s="140"/>
      <c r="I209" s="140"/>
      <c r="J209" s="1"/>
      <c r="K209" s="1"/>
      <c r="L209" s="1"/>
      <c r="M209" s="1"/>
      <c r="N209" s="1"/>
      <c r="O209" s="1"/>
      <c r="P209" s="1"/>
      <c r="Q209" s="1"/>
      <c r="R209" s="1"/>
      <c r="S209" s="1"/>
      <c r="V209" s="1"/>
    </row>
    <row r="210" spans="1:26" x14ac:dyDescent="0.75">
      <c r="A210" s="147"/>
      <c r="B210" s="147"/>
      <c r="C210" s="147"/>
      <c r="D210" s="147" t="s">
        <v>81</v>
      </c>
      <c r="E210" s="147"/>
      <c r="F210" s="161"/>
      <c r="G210" s="148"/>
      <c r="H210" s="148"/>
      <c r="I210" s="148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4"/>
      <c r="U210" s="144"/>
      <c r="V210" s="147"/>
      <c r="W210" s="144"/>
      <c r="X210" s="144"/>
      <c r="Y210" s="144"/>
      <c r="Z210" s="144"/>
    </row>
    <row r="211" spans="1:26" ht="25.15" customHeight="1" x14ac:dyDescent="0.75">
      <c r="A211" s="165"/>
      <c r="B211" s="162" t="s">
        <v>314</v>
      </c>
      <c r="C211" s="166" t="s">
        <v>315</v>
      </c>
      <c r="D211" s="162" t="s">
        <v>316</v>
      </c>
      <c r="E211" s="162" t="s">
        <v>115</v>
      </c>
      <c r="F211" s="163">
        <v>5</v>
      </c>
      <c r="G211" s="164">
        <v>0</v>
      </c>
      <c r="H211" s="164">
        <v>0</v>
      </c>
      <c r="I211" s="164">
        <f t="shared" ref="I211:I216" si="62">ROUND(F211*(G211+H211),2)</f>
        <v>0</v>
      </c>
      <c r="J211" s="162">
        <f t="shared" ref="J211:J216" si="63">ROUND(F211*(N211),2)</f>
        <v>0</v>
      </c>
      <c r="K211" s="1">
        <f t="shared" ref="K211:K216" si="64">ROUND(F211*(O211),2)</f>
        <v>0</v>
      </c>
      <c r="L211" s="1">
        <f t="shared" ref="L211:L216" si="65">ROUND(F211*(G211),2)</f>
        <v>0</v>
      </c>
      <c r="M211" s="1">
        <f t="shared" ref="M211:M216" si="66">ROUND(F211*(H211),2)</f>
        <v>0</v>
      </c>
      <c r="N211" s="1">
        <v>0</v>
      </c>
      <c r="O211" s="1"/>
      <c r="P211" s="157"/>
      <c r="Q211" s="157"/>
      <c r="R211" s="157"/>
      <c r="S211" s="147"/>
      <c r="V211" s="161"/>
      <c r="Z211">
        <f t="shared" ref="Z211:Z216" si="67">0.058844*POWER(I211,0.952797)</f>
        <v>0</v>
      </c>
    </row>
    <row r="212" spans="1:26" ht="25.15" customHeight="1" x14ac:dyDescent="0.75">
      <c r="A212" s="165"/>
      <c r="B212" s="162" t="s">
        <v>171</v>
      </c>
      <c r="C212" s="166" t="s">
        <v>317</v>
      </c>
      <c r="D212" s="188" t="s">
        <v>687</v>
      </c>
      <c r="E212" s="162" t="s">
        <v>115</v>
      </c>
      <c r="F212" s="163">
        <v>25.9</v>
      </c>
      <c r="G212" s="164">
        <v>0</v>
      </c>
      <c r="H212" s="164">
        <v>0</v>
      </c>
      <c r="I212" s="164">
        <f t="shared" si="62"/>
        <v>0</v>
      </c>
      <c r="J212" s="162">
        <f t="shared" si="63"/>
        <v>0</v>
      </c>
      <c r="K212" s="1">
        <f t="shared" si="64"/>
        <v>0</v>
      </c>
      <c r="L212" s="1">
        <f t="shared" si="65"/>
        <v>0</v>
      </c>
      <c r="M212" s="1">
        <f t="shared" si="66"/>
        <v>0</v>
      </c>
      <c r="N212" s="1">
        <v>0</v>
      </c>
      <c r="O212" s="1"/>
      <c r="P212" s="161">
        <v>4.0000000000000002E-4</v>
      </c>
      <c r="Q212" s="157"/>
      <c r="R212" s="157">
        <v>4.0000000000000002E-4</v>
      </c>
      <c r="S212" s="147">
        <f>ROUND(F212*(P212),3)</f>
        <v>0.01</v>
      </c>
      <c r="V212" s="161"/>
      <c r="Z212">
        <f t="shared" si="67"/>
        <v>0</v>
      </c>
    </row>
    <row r="213" spans="1:26" ht="25.15" customHeight="1" x14ac:dyDescent="0.75">
      <c r="A213" s="165"/>
      <c r="B213" s="162" t="s">
        <v>318</v>
      </c>
      <c r="C213" s="166" t="s">
        <v>319</v>
      </c>
      <c r="D213" s="188" t="s">
        <v>688</v>
      </c>
      <c r="E213" s="162" t="s">
        <v>115</v>
      </c>
      <c r="F213" s="163">
        <v>5</v>
      </c>
      <c r="G213" s="164">
        <v>0</v>
      </c>
      <c r="H213" s="164">
        <v>0</v>
      </c>
      <c r="I213" s="164">
        <f t="shared" si="62"/>
        <v>0</v>
      </c>
      <c r="J213" s="162">
        <f t="shared" si="63"/>
        <v>0</v>
      </c>
      <c r="K213" s="1">
        <f t="shared" si="64"/>
        <v>0</v>
      </c>
      <c r="L213" s="1">
        <f t="shared" si="65"/>
        <v>0</v>
      </c>
      <c r="M213" s="1">
        <f t="shared" si="66"/>
        <v>0</v>
      </c>
      <c r="N213" s="1">
        <v>0</v>
      </c>
      <c r="O213" s="1"/>
      <c r="P213" s="161">
        <v>3.5140332000000003E-2</v>
      </c>
      <c r="Q213" s="157"/>
      <c r="R213" s="157">
        <v>3.5140332000000003E-2</v>
      </c>
      <c r="S213" s="147">
        <f>ROUND(F213*(P213),3)</f>
        <v>0.17599999999999999</v>
      </c>
      <c r="V213" s="161"/>
      <c r="Z213">
        <f t="shared" si="67"/>
        <v>0</v>
      </c>
    </row>
    <row r="214" spans="1:26" ht="35.15" customHeight="1" x14ac:dyDescent="0.75">
      <c r="A214" s="165"/>
      <c r="B214" s="162" t="s">
        <v>318</v>
      </c>
      <c r="C214" s="166" t="s">
        <v>320</v>
      </c>
      <c r="D214" s="189" t="s">
        <v>689</v>
      </c>
      <c r="E214" s="162" t="s">
        <v>115</v>
      </c>
      <c r="F214" s="163">
        <v>192.52</v>
      </c>
      <c r="G214" s="164">
        <v>0</v>
      </c>
      <c r="H214" s="164">
        <v>0</v>
      </c>
      <c r="I214" s="164">
        <f t="shared" si="62"/>
        <v>0</v>
      </c>
      <c r="J214" s="162">
        <f t="shared" si="63"/>
        <v>0</v>
      </c>
      <c r="K214" s="1">
        <f t="shared" si="64"/>
        <v>0</v>
      </c>
      <c r="L214" s="1">
        <f t="shared" si="65"/>
        <v>0</v>
      </c>
      <c r="M214" s="1">
        <f t="shared" si="66"/>
        <v>0</v>
      </c>
      <c r="N214" s="1">
        <v>0</v>
      </c>
      <c r="O214" s="1"/>
      <c r="P214" s="161">
        <v>2.785E-2</v>
      </c>
      <c r="Q214" s="157"/>
      <c r="R214" s="157">
        <v>2.785E-2</v>
      </c>
      <c r="S214" s="147">
        <f>ROUND(F214*(P214),3)</f>
        <v>5.3620000000000001</v>
      </c>
      <c r="V214" s="161"/>
      <c r="Z214">
        <f t="shared" si="67"/>
        <v>0</v>
      </c>
    </row>
    <row r="215" spans="1:26" ht="25.15" customHeight="1" x14ac:dyDescent="0.75">
      <c r="A215" s="165"/>
      <c r="B215" s="162" t="s">
        <v>318</v>
      </c>
      <c r="C215" s="166" t="s">
        <v>321</v>
      </c>
      <c r="D215" s="162" t="s">
        <v>322</v>
      </c>
      <c r="E215" s="162" t="s">
        <v>146</v>
      </c>
      <c r="F215" s="163">
        <v>1</v>
      </c>
      <c r="G215" s="164">
        <v>0</v>
      </c>
      <c r="H215" s="164">
        <v>0</v>
      </c>
      <c r="I215" s="164">
        <f t="shared" si="62"/>
        <v>0</v>
      </c>
      <c r="J215" s="162">
        <f t="shared" si="63"/>
        <v>0</v>
      </c>
      <c r="K215" s="1">
        <f t="shared" si="64"/>
        <v>0</v>
      </c>
      <c r="L215" s="1">
        <f t="shared" si="65"/>
        <v>0</v>
      </c>
      <c r="M215" s="1">
        <f t="shared" si="66"/>
        <v>0</v>
      </c>
      <c r="N215" s="1">
        <v>0</v>
      </c>
      <c r="O215" s="1"/>
      <c r="P215" s="161">
        <v>2.2000000000000001E-4</v>
      </c>
      <c r="Q215" s="157"/>
      <c r="R215" s="157">
        <v>2.2000000000000001E-4</v>
      </c>
      <c r="S215" s="147">
        <f>ROUND(F215*(P215),3)</f>
        <v>0</v>
      </c>
      <c r="V215" s="161"/>
      <c r="Z215">
        <f t="shared" si="67"/>
        <v>0</v>
      </c>
    </row>
    <row r="216" spans="1:26" ht="25.15" customHeight="1" x14ac:dyDescent="0.75">
      <c r="A216" s="165"/>
      <c r="B216" s="162" t="s">
        <v>171</v>
      </c>
      <c r="C216" s="166" t="s">
        <v>323</v>
      </c>
      <c r="D216" s="162" t="s">
        <v>324</v>
      </c>
      <c r="E216" s="162" t="s">
        <v>115</v>
      </c>
      <c r="F216" s="163">
        <v>39</v>
      </c>
      <c r="G216" s="164">
        <v>0</v>
      </c>
      <c r="H216" s="164">
        <v>0</v>
      </c>
      <c r="I216" s="164">
        <f t="shared" si="62"/>
        <v>0</v>
      </c>
      <c r="J216" s="162">
        <f t="shared" si="63"/>
        <v>0</v>
      </c>
      <c r="K216" s="1">
        <f t="shared" si="64"/>
        <v>0</v>
      </c>
      <c r="L216" s="1">
        <f t="shared" si="65"/>
        <v>0</v>
      </c>
      <c r="M216" s="1">
        <f t="shared" si="66"/>
        <v>0</v>
      </c>
      <c r="N216" s="1">
        <v>0</v>
      </c>
      <c r="O216" s="1"/>
      <c r="P216" s="157"/>
      <c r="Q216" s="157"/>
      <c r="R216" s="157"/>
      <c r="S216" s="147"/>
      <c r="V216" s="161"/>
      <c r="Z216">
        <f t="shared" si="67"/>
        <v>0</v>
      </c>
    </row>
    <row r="217" spans="1:26" x14ac:dyDescent="0.75">
      <c r="A217" s="147"/>
      <c r="B217" s="147"/>
      <c r="C217" s="147"/>
      <c r="D217" s="147" t="s">
        <v>81</v>
      </c>
      <c r="E217" s="147"/>
      <c r="F217" s="161"/>
      <c r="G217" s="150">
        <f>ROUND((SUM(L210:L216))/1,2)</f>
        <v>0</v>
      </c>
      <c r="H217" s="150">
        <f>ROUND((SUM(M210:M216))/1,2)</f>
        <v>0</v>
      </c>
      <c r="I217" s="150">
        <f>ROUND((SUM(I210:I216))/1,2)</f>
        <v>0</v>
      </c>
      <c r="J217" s="147"/>
      <c r="K217" s="147"/>
      <c r="L217" s="147">
        <f>ROUND((SUM(L210:L216))/1,2)</f>
        <v>0</v>
      </c>
      <c r="M217" s="147">
        <f>ROUND((SUM(M210:M216))/1,2)</f>
        <v>0</v>
      </c>
      <c r="N217" s="147"/>
      <c r="O217" s="147"/>
      <c r="P217" s="167"/>
      <c r="Q217" s="147"/>
      <c r="R217" s="147"/>
      <c r="S217" s="167">
        <f>ROUND((SUM(S210:S216))/1,2)</f>
        <v>5.55</v>
      </c>
      <c r="T217" s="144"/>
      <c r="U217" s="144"/>
      <c r="V217" s="2">
        <f>ROUND((SUM(V210:V216))/1,2)</f>
        <v>0</v>
      </c>
      <c r="W217" s="144"/>
      <c r="X217" s="144"/>
      <c r="Y217" s="144"/>
      <c r="Z217" s="144"/>
    </row>
    <row r="218" spans="1:26" x14ac:dyDescent="0.75">
      <c r="A218" s="1"/>
      <c r="B218" s="1"/>
      <c r="C218" s="1"/>
      <c r="D218" s="1"/>
      <c r="E218" s="1"/>
      <c r="F218" s="157"/>
      <c r="G218" s="140"/>
      <c r="H218" s="140"/>
      <c r="I218" s="140"/>
      <c r="J218" s="1"/>
      <c r="K218" s="1"/>
      <c r="L218" s="1"/>
      <c r="M218" s="1"/>
      <c r="N218" s="1"/>
      <c r="O218" s="1"/>
      <c r="P218" s="1"/>
      <c r="Q218" s="1"/>
      <c r="R218" s="1"/>
      <c r="S218" s="1"/>
      <c r="V218" s="1"/>
    </row>
    <row r="219" spans="1:26" x14ac:dyDescent="0.75">
      <c r="A219" s="147"/>
      <c r="B219" s="147"/>
      <c r="C219" s="147"/>
      <c r="D219" s="147" t="s">
        <v>82</v>
      </c>
      <c r="E219" s="147"/>
      <c r="F219" s="161"/>
      <c r="G219" s="148"/>
      <c r="H219" s="148"/>
      <c r="I219" s="148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4"/>
      <c r="U219" s="144"/>
      <c r="V219" s="147"/>
      <c r="W219" s="144"/>
      <c r="X219" s="144"/>
      <c r="Y219" s="144"/>
      <c r="Z219" s="144"/>
    </row>
    <row r="220" spans="1:26" ht="25.15" customHeight="1" x14ac:dyDescent="0.75">
      <c r="A220" s="165"/>
      <c r="B220" s="162" t="s">
        <v>325</v>
      </c>
      <c r="C220" s="166" t="s">
        <v>326</v>
      </c>
      <c r="D220" s="162" t="s">
        <v>327</v>
      </c>
      <c r="E220" s="162" t="s">
        <v>196</v>
      </c>
      <c r="F220" s="163">
        <v>41</v>
      </c>
      <c r="G220" s="164">
        <v>0</v>
      </c>
      <c r="H220" s="164">
        <v>0</v>
      </c>
      <c r="I220" s="164">
        <f t="shared" ref="I220:I230" si="68">ROUND(F220*(G220+H220),2)</f>
        <v>0</v>
      </c>
      <c r="J220" s="162">
        <f t="shared" ref="J220:J230" si="69">ROUND(F220*(N220),2)</f>
        <v>0</v>
      </c>
      <c r="K220" s="1">
        <f t="shared" ref="K220:K230" si="70">ROUND(F220*(O220),2)</f>
        <v>0</v>
      </c>
      <c r="L220" s="1">
        <f t="shared" ref="L220:L230" si="71">ROUND(F220*(G220),2)</f>
        <v>0</v>
      </c>
      <c r="M220" s="1">
        <f t="shared" ref="M220:M230" si="72">ROUND(F220*(H220),2)</f>
        <v>0</v>
      </c>
      <c r="N220" s="1">
        <v>0</v>
      </c>
      <c r="O220" s="1"/>
      <c r="P220" s="161">
        <v>3.0899999999999999E-3</v>
      </c>
      <c r="Q220" s="157"/>
      <c r="R220" s="157">
        <v>3.0899999999999999E-3</v>
      </c>
      <c r="S220" s="147">
        <f>ROUND(F220*(P220),3)</f>
        <v>0.127</v>
      </c>
      <c r="V220" s="161"/>
      <c r="Z220">
        <f t="shared" ref="Z220:Z230" si="73">0.058844*POWER(I220,0.952797)</f>
        <v>0</v>
      </c>
    </row>
    <row r="221" spans="1:26" ht="25.15" customHeight="1" x14ac:dyDescent="0.75">
      <c r="A221" s="165"/>
      <c r="B221" s="162" t="s">
        <v>325</v>
      </c>
      <c r="C221" s="166" t="s">
        <v>328</v>
      </c>
      <c r="D221" s="162" t="s">
        <v>329</v>
      </c>
      <c r="E221" s="162" t="s">
        <v>146</v>
      </c>
      <c r="F221" s="163">
        <v>50</v>
      </c>
      <c r="G221" s="164">
        <v>0</v>
      </c>
      <c r="H221" s="164">
        <v>0</v>
      </c>
      <c r="I221" s="164">
        <f t="shared" si="68"/>
        <v>0</v>
      </c>
      <c r="J221" s="162">
        <f t="shared" si="69"/>
        <v>0</v>
      </c>
      <c r="K221" s="1">
        <f t="shared" si="70"/>
        <v>0</v>
      </c>
      <c r="L221" s="1">
        <f t="shared" si="71"/>
        <v>0</v>
      </c>
      <c r="M221" s="1">
        <f t="shared" si="72"/>
        <v>0</v>
      </c>
      <c r="N221" s="1">
        <v>0</v>
      </c>
      <c r="O221" s="1"/>
      <c r="P221" s="161">
        <v>3.6800000000000001E-3</v>
      </c>
      <c r="Q221" s="157"/>
      <c r="R221" s="157">
        <v>3.6800000000000001E-3</v>
      </c>
      <c r="S221" s="147">
        <f>ROUND(F221*(P221),3)</f>
        <v>0.184</v>
      </c>
      <c r="V221" s="161"/>
      <c r="Z221">
        <f t="shared" si="73"/>
        <v>0</v>
      </c>
    </row>
    <row r="222" spans="1:26" ht="25.15" customHeight="1" x14ac:dyDescent="0.75">
      <c r="A222" s="165"/>
      <c r="B222" s="162" t="s">
        <v>325</v>
      </c>
      <c r="C222" s="166" t="s">
        <v>330</v>
      </c>
      <c r="D222" s="162" t="s">
        <v>331</v>
      </c>
      <c r="E222" s="162" t="s">
        <v>146</v>
      </c>
      <c r="F222" s="163">
        <v>4</v>
      </c>
      <c r="G222" s="164">
        <v>0</v>
      </c>
      <c r="H222" s="164">
        <v>0</v>
      </c>
      <c r="I222" s="164">
        <f t="shared" si="68"/>
        <v>0</v>
      </c>
      <c r="J222" s="162">
        <f t="shared" si="69"/>
        <v>0</v>
      </c>
      <c r="K222" s="1">
        <f t="shared" si="70"/>
        <v>0</v>
      </c>
      <c r="L222" s="1">
        <f t="shared" si="71"/>
        <v>0</v>
      </c>
      <c r="M222" s="1">
        <f t="shared" si="72"/>
        <v>0</v>
      </c>
      <c r="N222" s="1">
        <v>0</v>
      </c>
      <c r="O222" s="1"/>
      <c r="P222" s="161">
        <v>1.8E-3</v>
      </c>
      <c r="Q222" s="157"/>
      <c r="R222" s="157">
        <v>1.8E-3</v>
      </c>
      <c r="S222" s="147">
        <f>ROUND(F222*(P222),3)</f>
        <v>7.0000000000000001E-3</v>
      </c>
      <c r="V222" s="161"/>
      <c r="Z222">
        <f t="shared" si="73"/>
        <v>0</v>
      </c>
    </row>
    <row r="223" spans="1:26" ht="25.15" customHeight="1" x14ac:dyDescent="0.75">
      <c r="A223" s="165"/>
      <c r="B223" s="162" t="s">
        <v>325</v>
      </c>
      <c r="C223" s="166" t="s">
        <v>332</v>
      </c>
      <c r="D223" s="162" t="s">
        <v>333</v>
      </c>
      <c r="E223" s="162" t="s">
        <v>196</v>
      </c>
      <c r="F223" s="163">
        <v>14.8</v>
      </c>
      <c r="G223" s="164">
        <v>0</v>
      </c>
      <c r="H223" s="164">
        <v>0</v>
      </c>
      <c r="I223" s="164">
        <f t="shared" si="68"/>
        <v>0</v>
      </c>
      <c r="J223" s="162">
        <f t="shared" si="69"/>
        <v>0</v>
      </c>
      <c r="K223" s="1">
        <f t="shared" si="70"/>
        <v>0</v>
      </c>
      <c r="L223" s="1">
        <f t="shared" si="71"/>
        <v>0</v>
      </c>
      <c r="M223" s="1">
        <f t="shared" si="72"/>
        <v>0</v>
      </c>
      <c r="N223" s="1">
        <v>0</v>
      </c>
      <c r="O223" s="1"/>
      <c r="P223" s="161">
        <v>2.8300000000000001E-3</v>
      </c>
      <c r="Q223" s="157"/>
      <c r="R223" s="157">
        <v>2.8300000000000001E-3</v>
      </c>
      <c r="S223" s="147">
        <f>ROUND(F223*(P223),3)</f>
        <v>4.2000000000000003E-2</v>
      </c>
      <c r="V223" s="161"/>
      <c r="Z223">
        <f t="shared" si="73"/>
        <v>0</v>
      </c>
    </row>
    <row r="224" spans="1:26" ht="25.15" customHeight="1" x14ac:dyDescent="0.75">
      <c r="A224" s="165"/>
      <c r="B224" s="162" t="s">
        <v>334</v>
      </c>
      <c r="C224" s="166" t="s">
        <v>335</v>
      </c>
      <c r="D224" s="189" t="s">
        <v>690</v>
      </c>
      <c r="E224" s="162" t="s">
        <v>115</v>
      </c>
      <c r="F224" s="163">
        <v>120</v>
      </c>
      <c r="G224" s="164">
        <v>0</v>
      </c>
      <c r="H224" s="164">
        <v>0</v>
      </c>
      <c r="I224" s="164">
        <f t="shared" si="68"/>
        <v>0</v>
      </c>
      <c r="J224" s="162">
        <f t="shared" si="69"/>
        <v>0</v>
      </c>
      <c r="K224" s="1">
        <f t="shared" si="70"/>
        <v>0</v>
      </c>
      <c r="L224" s="1">
        <f t="shared" si="71"/>
        <v>0</v>
      </c>
      <c r="M224" s="1">
        <f t="shared" si="72"/>
        <v>0</v>
      </c>
      <c r="N224" s="1">
        <v>0</v>
      </c>
      <c r="O224" s="1"/>
      <c r="P224" s="161">
        <v>7.3299999999999997E-3</v>
      </c>
      <c r="Q224" s="157"/>
      <c r="R224" s="157">
        <v>7.3299999999999997E-3</v>
      </c>
      <c r="S224" s="147">
        <f>ROUND(F224*(P224),3)</f>
        <v>0.88</v>
      </c>
      <c r="V224" s="161"/>
      <c r="Z224">
        <f t="shared" si="73"/>
        <v>0</v>
      </c>
    </row>
    <row r="225" spans="1:26" ht="25.15" customHeight="1" x14ac:dyDescent="0.75">
      <c r="A225" s="165"/>
      <c r="B225" s="162" t="s">
        <v>336</v>
      </c>
      <c r="C225" s="166" t="s">
        <v>337</v>
      </c>
      <c r="D225" s="162" t="s">
        <v>338</v>
      </c>
      <c r="E225" s="162" t="s">
        <v>115</v>
      </c>
      <c r="F225" s="163">
        <v>120</v>
      </c>
      <c r="G225" s="164">
        <v>0</v>
      </c>
      <c r="H225" s="164">
        <v>0</v>
      </c>
      <c r="I225" s="164">
        <f t="shared" si="68"/>
        <v>0</v>
      </c>
      <c r="J225" s="162">
        <f t="shared" si="69"/>
        <v>0</v>
      </c>
      <c r="K225" s="1">
        <f t="shared" si="70"/>
        <v>0</v>
      </c>
      <c r="L225" s="1">
        <f t="shared" si="71"/>
        <v>0</v>
      </c>
      <c r="M225" s="1">
        <f t="shared" si="72"/>
        <v>0</v>
      </c>
      <c r="N225" s="1">
        <v>0</v>
      </c>
      <c r="O225" s="1"/>
      <c r="P225" s="157"/>
      <c r="Q225" s="157"/>
      <c r="R225" s="157"/>
      <c r="S225" s="147"/>
      <c r="V225" s="161">
        <f>ROUND(F225*(X225),3)</f>
        <v>0.878</v>
      </c>
      <c r="X225">
        <v>7.3200000000000001E-3</v>
      </c>
      <c r="Z225">
        <f t="shared" si="73"/>
        <v>0</v>
      </c>
    </row>
    <row r="226" spans="1:26" ht="25.15" customHeight="1" x14ac:dyDescent="0.75">
      <c r="A226" s="165"/>
      <c r="B226" s="162" t="s">
        <v>336</v>
      </c>
      <c r="C226" s="166" t="s">
        <v>337</v>
      </c>
      <c r="D226" s="162" t="s">
        <v>339</v>
      </c>
      <c r="E226" s="162" t="s">
        <v>115</v>
      </c>
      <c r="F226" s="163">
        <v>115.95</v>
      </c>
      <c r="G226" s="164">
        <v>0</v>
      </c>
      <c r="H226" s="164">
        <v>0</v>
      </c>
      <c r="I226" s="164">
        <f t="shared" si="68"/>
        <v>0</v>
      </c>
      <c r="J226" s="162">
        <f t="shared" si="69"/>
        <v>0</v>
      </c>
      <c r="K226" s="1">
        <f t="shared" si="70"/>
        <v>0</v>
      </c>
      <c r="L226" s="1">
        <f t="shared" si="71"/>
        <v>0</v>
      </c>
      <c r="M226" s="1">
        <f t="shared" si="72"/>
        <v>0</v>
      </c>
      <c r="N226" s="1">
        <v>0</v>
      </c>
      <c r="O226" s="1"/>
      <c r="P226" s="157"/>
      <c r="Q226" s="157"/>
      <c r="R226" s="157"/>
      <c r="S226" s="147"/>
      <c r="V226" s="161">
        <f>ROUND(F226*(X226),3)</f>
        <v>0.84899999999999998</v>
      </c>
      <c r="X226">
        <v>7.3200000000000001E-3</v>
      </c>
      <c r="Z226">
        <f t="shared" si="73"/>
        <v>0</v>
      </c>
    </row>
    <row r="227" spans="1:26" ht="25.15" customHeight="1" x14ac:dyDescent="0.75">
      <c r="A227" s="165"/>
      <c r="B227" s="162" t="s">
        <v>336</v>
      </c>
      <c r="C227" s="166" t="s">
        <v>340</v>
      </c>
      <c r="D227" s="162" t="s">
        <v>341</v>
      </c>
      <c r="E227" s="162" t="s">
        <v>115</v>
      </c>
      <c r="F227" s="163">
        <v>60</v>
      </c>
      <c r="G227" s="164">
        <v>0</v>
      </c>
      <c r="H227" s="164">
        <v>0</v>
      </c>
      <c r="I227" s="164">
        <f t="shared" si="68"/>
        <v>0</v>
      </c>
      <c r="J227" s="162">
        <f t="shared" si="69"/>
        <v>0</v>
      </c>
      <c r="K227" s="1">
        <f t="shared" si="70"/>
        <v>0</v>
      </c>
      <c r="L227" s="1">
        <f t="shared" si="71"/>
        <v>0</v>
      </c>
      <c r="M227" s="1">
        <f t="shared" si="72"/>
        <v>0</v>
      </c>
      <c r="N227" s="1">
        <v>0</v>
      </c>
      <c r="O227" s="1"/>
      <c r="P227" s="157"/>
      <c r="Q227" s="157"/>
      <c r="R227" s="157"/>
      <c r="S227" s="147"/>
      <c r="V227" s="161"/>
      <c r="Z227">
        <f t="shared" si="73"/>
        <v>0</v>
      </c>
    </row>
    <row r="228" spans="1:26" ht="25.15" customHeight="1" x14ac:dyDescent="0.75">
      <c r="A228" s="165"/>
      <c r="B228" s="162" t="s">
        <v>336</v>
      </c>
      <c r="C228" s="166" t="s">
        <v>342</v>
      </c>
      <c r="D228" s="162" t="s">
        <v>343</v>
      </c>
      <c r="E228" s="162" t="s">
        <v>115</v>
      </c>
      <c r="F228" s="163">
        <v>57.95</v>
      </c>
      <c r="G228" s="164">
        <v>0</v>
      </c>
      <c r="H228" s="164">
        <v>0</v>
      </c>
      <c r="I228" s="164">
        <f t="shared" si="68"/>
        <v>0</v>
      </c>
      <c r="J228" s="162">
        <f t="shared" si="69"/>
        <v>0</v>
      </c>
      <c r="K228" s="1">
        <f t="shared" si="70"/>
        <v>0</v>
      </c>
      <c r="L228" s="1">
        <f t="shared" si="71"/>
        <v>0</v>
      </c>
      <c r="M228" s="1">
        <f t="shared" si="72"/>
        <v>0</v>
      </c>
      <c r="N228" s="1">
        <v>0</v>
      </c>
      <c r="O228" s="1"/>
      <c r="P228" s="157"/>
      <c r="Q228" s="157"/>
      <c r="R228" s="157"/>
      <c r="S228" s="147"/>
      <c r="V228" s="161"/>
      <c r="Z228">
        <f t="shared" si="73"/>
        <v>0</v>
      </c>
    </row>
    <row r="229" spans="1:26" ht="25.15" customHeight="1" x14ac:dyDescent="0.75">
      <c r="A229" s="165"/>
      <c r="B229" s="162" t="s">
        <v>336</v>
      </c>
      <c r="C229" s="166" t="s">
        <v>344</v>
      </c>
      <c r="D229" s="162" t="s">
        <v>345</v>
      </c>
      <c r="E229" s="162" t="s">
        <v>196</v>
      </c>
      <c r="F229" s="163">
        <v>38.950000000000003</v>
      </c>
      <c r="G229" s="164">
        <v>0</v>
      </c>
      <c r="H229" s="164">
        <v>0</v>
      </c>
      <c r="I229" s="164">
        <f t="shared" si="68"/>
        <v>0</v>
      </c>
      <c r="J229" s="162">
        <f t="shared" si="69"/>
        <v>0</v>
      </c>
      <c r="K229" s="1">
        <f t="shared" si="70"/>
        <v>0</v>
      </c>
      <c r="L229" s="1">
        <f t="shared" si="71"/>
        <v>0</v>
      </c>
      <c r="M229" s="1">
        <f t="shared" si="72"/>
        <v>0</v>
      </c>
      <c r="N229" s="1">
        <v>0</v>
      </c>
      <c r="O229" s="1"/>
      <c r="P229" s="157"/>
      <c r="Q229" s="157"/>
      <c r="R229" s="157"/>
      <c r="S229" s="147"/>
      <c r="V229" s="161">
        <f>ROUND(F229*(X229),3)</f>
        <v>0.188</v>
      </c>
      <c r="X229">
        <v>4.8199999999999996E-3</v>
      </c>
      <c r="Z229">
        <f t="shared" si="73"/>
        <v>0</v>
      </c>
    </row>
    <row r="230" spans="1:26" ht="25.15" customHeight="1" x14ac:dyDescent="0.75">
      <c r="A230" s="165"/>
      <c r="B230" s="162" t="s">
        <v>336</v>
      </c>
      <c r="C230" s="166" t="s">
        <v>346</v>
      </c>
      <c r="D230" s="162" t="s">
        <v>347</v>
      </c>
      <c r="E230" s="162" t="s">
        <v>196</v>
      </c>
      <c r="F230" s="163">
        <v>10.5</v>
      </c>
      <c r="G230" s="164">
        <v>0</v>
      </c>
      <c r="H230" s="164">
        <v>0</v>
      </c>
      <c r="I230" s="164">
        <f t="shared" si="68"/>
        <v>0</v>
      </c>
      <c r="J230" s="162">
        <f t="shared" si="69"/>
        <v>0</v>
      </c>
      <c r="K230" s="1">
        <f t="shared" si="70"/>
        <v>0</v>
      </c>
      <c r="L230" s="1">
        <f t="shared" si="71"/>
        <v>0</v>
      </c>
      <c r="M230" s="1">
        <f t="shared" si="72"/>
        <v>0</v>
      </c>
      <c r="N230" s="1">
        <v>0</v>
      </c>
      <c r="O230" s="1"/>
      <c r="P230" s="157"/>
      <c r="Q230" s="157"/>
      <c r="R230" s="157"/>
      <c r="S230" s="147"/>
      <c r="V230" s="161">
        <f>ROUND(F230*(X230),3)</f>
        <v>0.03</v>
      </c>
      <c r="X230">
        <v>2.8500000000000001E-3</v>
      </c>
      <c r="Z230">
        <f t="shared" si="73"/>
        <v>0</v>
      </c>
    </row>
    <row r="231" spans="1:26" x14ac:dyDescent="0.75">
      <c r="A231" s="147"/>
      <c r="B231" s="147"/>
      <c r="C231" s="147"/>
      <c r="D231" s="147" t="s">
        <v>82</v>
      </c>
      <c r="E231" s="147"/>
      <c r="F231" s="161"/>
      <c r="G231" s="150">
        <f>ROUND((SUM(L219:L230))/1,2)</f>
        <v>0</v>
      </c>
      <c r="H231" s="150">
        <f>ROUND((SUM(M219:M230))/1,2)</f>
        <v>0</v>
      </c>
      <c r="I231" s="150">
        <f>ROUND((SUM(I219:I230))/1,2)</f>
        <v>0</v>
      </c>
      <c r="J231" s="147"/>
      <c r="K231" s="147"/>
      <c r="L231" s="147">
        <f>ROUND((SUM(L219:L230))/1,2)</f>
        <v>0</v>
      </c>
      <c r="M231" s="147">
        <f>ROUND((SUM(M219:M230))/1,2)</f>
        <v>0</v>
      </c>
      <c r="N231" s="147"/>
      <c r="O231" s="147"/>
      <c r="P231" s="167"/>
      <c r="Q231" s="147"/>
      <c r="R231" s="147"/>
      <c r="S231" s="167">
        <f>ROUND((SUM(S219:S230))/1,2)</f>
        <v>1.24</v>
      </c>
      <c r="T231" s="144"/>
      <c r="U231" s="144"/>
      <c r="V231" s="2">
        <f>ROUND((SUM(V219:V230))/1,2)</f>
        <v>1.95</v>
      </c>
      <c r="W231" s="144"/>
      <c r="X231" s="144"/>
      <c r="Y231" s="144"/>
      <c r="Z231" s="144"/>
    </row>
    <row r="232" spans="1:26" x14ac:dyDescent="0.75">
      <c r="A232" s="1"/>
      <c r="B232" s="1"/>
      <c r="C232" s="1"/>
      <c r="D232" s="1"/>
      <c r="E232" s="1"/>
      <c r="F232" s="157"/>
      <c r="G232" s="140"/>
      <c r="H232" s="140"/>
      <c r="I232" s="140"/>
      <c r="J232" s="1"/>
      <c r="K232" s="1"/>
      <c r="L232" s="1"/>
      <c r="M232" s="1"/>
      <c r="N232" s="1"/>
      <c r="O232" s="1"/>
      <c r="P232" s="1"/>
      <c r="Q232" s="1"/>
      <c r="R232" s="1"/>
      <c r="S232" s="1"/>
      <c r="V232" s="1"/>
    </row>
    <row r="233" spans="1:26" x14ac:dyDescent="0.75">
      <c r="A233" s="147"/>
      <c r="B233" s="147"/>
      <c r="C233" s="147"/>
      <c r="D233" s="147" t="s">
        <v>83</v>
      </c>
      <c r="E233" s="147"/>
      <c r="F233" s="161"/>
      <c r="G233" s="148"/>
      <c r="H233" s="148"/>
      <c r="I233" s="148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4"/>
      <c r="U233" s="144"/>
      <c r="V233" s="147"/>
      <c r="W233" s="144"/>
      <c r="X233" s="144"/>
      <c r="Y233" s="144"/>
      <c r="Z233" s="144"/>
    </row>
    <row r="234" spans="1:26" ht="63.65" customHeight="1" x14ac:dyDescent="0.75">
      <c r="A234" s="165"/>
      <c r="B234" s="162" t="s">
        <v>348</v>
      </c>
      <c r="C234" s="166" t="s">
        <v>349</v>
      </c>
      <c r="D234" s="188" t="s">
        <v>740</v>
      </c>
      <c r="E234" s="162" t="s">
        <v>115</v>
      </c>
      <c r="F234" s="163">
        <v>116</v>
      </c>
      <c r="G234" s="164">
        <v>0</v>
      </c>
      <c r="H234" s="164">
        <v>0</v>
      </c>
      <c r="I234" s="164">
        <f>ROUND(F234*(G234+H234),2)</f>
        <v>0</v>
      </c>
      <c r="J234" s="162">
        <f>ROUND(F234*(N234),2)</f>
        <v>0</v>
      </c>
      <c r="K234" s="1">
        <f>ROUND(F234*(O234),2)</f>
        <v>0</v>
      </c>
      <c r="L234" s="1">
        <f>ROUND(F234*(G234),2)</f>
        <v>0</v>
      </c>
      <c r="M234" s="1">
        <f>ROUND(F234*(H234),2)</f>
        <v>0</v>
      </c>
      <c r="N234" s="1">
        <v>0</v>
      </c>
      <c r="O234" s="1"/>
      <c r="P234" s="161">
        <v>4.9840000000000002E-2</v>
      </c>
      <c r="Q234" s="157"/>
      <c r="R234" s="157">
        <v>4.9840000000000002E-2</v>
      </c>
      <c r="S234" s="147">
        <f>ROUND(F234*(P234),3)</f>
        <v>5.7809999999999997</v>
      </c>
      <c r="V234" s="161"/>
      <c r="Z234">
        <f>0.058844*POWER(I234,0.952797)</f>
        <v>0</v>
      </c>
    </row>
    <row r="235" spans="1:26" x14ac:dyDescent="0.75">
      <c r="A235" s="147"/>
      <c r="B235" s="147"/>
      <c r="C235" s="147"/>
      <c r="D235" s="147" t="s">
        <v>83</v>
      </c>
      <c r="E235" s="147"/>
      <c r="F235" s="161"/>
      <c r="G235" s="150">
        <f>ROUND((SUM(L233:L234))/1,2)</f>
        <v>0</v>
      </c>
      <c r="H235" s="150">
        <f>ROUND((SUM(M233:M234))/1,2)</f>
        <v>0</v>
      </c>
      <c r="I235" s="150">
        <f>ROUND((SUM(I233:I234))/1,2)</f>
        <v>0</v>
      </c>
      <c r="J235" s="147"/>
      <c r="K235" s="147"/>
      <c r="L235" s="147">
        <f>ROUND((SUM(L233:L234))/1,2)</f>
        <v>0</v>
      </c>
      <c r="M235" s="147">
        <f>ROUND((SUM(M233:M234))/1,2)</f>
        <v>0</v>
      </c>
      <c r="N235" s="147"/>
      <c r="O235" s="147"/>
      <c r="P235" s="167"/>
      <c r="Q235" s="147"/>
      <c r="R235" s="147"/>
      <c r="S235" s="167">
        <f>ROUND((SUM(S233:S234))/1,2)</f>
        <v>5.78</v>
      </c>
      <c r="T235" s="144"/>
      <c r="U235" s="144"/>
      <c r="V235" s="2">
        <f>ROUND((SUM(V233:V234))/1,2)</f>
        <v>0</v>
      </c>
      <c r="W235" s="144"/>
      <c r="X235" s="144"/>
      <c r="Y235" s="144"/>
      <c r="Z235" s="144"/>
    </row>
    <row r="236" spans="1:26" x14ac:dyDescent="0.75">
      <c r="A236" s="1"/>
      <c r="B236" s="1"/>
      <c r="C236" s="1"/>
      <c r="D236" s="1"/>
      <c r="E236" s="1"/>
      <c r="F236" s="157"/>
      <c r="G236" s="140"/>
      <c r="H236" s="140"/>
      <c r="I236" s="140"/>
      <c r="J236" s="1"/>
      <c r="K236" s="1"/>
      <c r="L236" s="1"/>
      <c r="M236" s="1"/>
      <c r="N236" s="1"/>
      <c r="O236" s="1"/>
      <c r="P236" s="1"/>
      <c r="Q236" s="1"/>
      <c r="R236" s="1"/>
      <c r="S236" s="1"/>
      <c r="V236" s="1"/>
    </row>
    <row r="237" spans="1:26" x14ac:dyDescent="0.75">
      <c r="A237" s="147"/>
      <c r="B237" s="147"/>
      <c r="C237" s="147"/>
      <c r="D237" s="147" t="s">
        <v>84</v>
      </c>
      <c r="E237" s="147"/>
      <c r="F237" s="161"/>
      <c r="G237" s="148"/>
      <c r="H237" s="148"/>
      <c r="I237" s="148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4"/>
      <c r="U237" s="144"/>
      <c r="V237" s="147"/>
      <c r="W237" s="144"/>
      <c r="X237" s="144"/>
      <c r="Y237" s="144"/>
      <c r="Z237" s="144"/>
    </row>
    <row r="238" spans="1:26" ht="25.15" customHeight="1" x14ac:dyDescent="0.75">
      <c r="A238" s="165"/>
      <c r="B238" s="162" t="s">
        <v>350</v>
      </c>
      <c r="C238" s="166" t="s">
        <v>351</v>
      </c>
      <c r="D238" s="162" t="s">
        <v>352</v>
      </c>
      <c r="E238" s="162" t="s">
        <v>146</v>
      </c>
      <c r="F238" s="163">
        <v>1</v>
      </c>
      <c r="G238" s="164">
        <v>0</v>
      </c>
      <c r="H238" s="164">
        <v>0</v>
      </c>
      <c r="I238" s="164">
        <f t="shared" ref="I238:I256" si="74">ROUND(F238*(G238+H238),2)</f>
        <v>0</v>
      </c>
      <c r="J238" s="162">
        <f t="shared" ref="J238:J256" si="75">ROUND(F238*(N238),2)</f>
        <v>0</v>
      </c>
      <c r="K238" s="1">
        <f t="shared" ref="K238:K256" si="76">ROUND(F238*(O238),2)</f>
        <v>0</v>
      </c>
      <c r="L238" s="1">
        <f t="shared" ref="L238:L256" si="77">ROUND(F238*(G238),2)</f>
        <v>0</v>
      </c>
      <c r="M238" s="1">
        <f t="shared" ref="M238:M256" si="78">ROUND(F238*(H238),2)</f>
        <v>0</v>
      </c>
      <c r="N238" s="1">
        <v>0</v>
      </c>
      <c r="O238" s="1"/>
      <c r="P238" s="161">
        <v>5.45E-3</v>
      </c>
      <c r="Q238" s="157"/>
      <c r="R238" s="157">
        <v>5.45E-3</v>
      </c>
      <c r="S238" s="147">
        <f t="shared" ref="S238:S245" si="79">ROUND(F238*(P238),3)</f>
        <v>5.0000000000000001E-3</v>
      </c>
      <c r="V238" s="161"/>
      <c r="Z238">
        <f t="shared" ref="Z238:Z256" si="80">0.058844*POWER(I238,0.952797)</f>
        <v>0</v>
      </c>
    </row>
    <row r="239" spans="1:26" ht="51" customHeight="1" x14ac:dyDescent="0.75">
      <c r="A239" s="165"/>
      <c r="B239" s="162" t="s">
        <v>171</v>
      </c>
      <c r="C239" s="166" t="s">
        <v>353</v>
      </c>
      <c r="D239" s="189" t="s">
        <v>733</v>
      </c>
      <c r="E239" s="162" t="s">
        <v>146</v>
      </c>
      <c r="F239" s="163">
        <v>1</v>
      </c>
      <c r="G239" s="164">
        <v>0</v>
      </c>
      <c r="H239" s="164">
        <v>0</v>
      </c>
      <c r="I239" s="164">
        <f t="shared" si="74"/>
        <v>0</v>
      </c>
      <c r="J239" s="162">
        <f t="shared" si="75"/>
        <v>0</v>
      </c>
      <c r="K239" s="1">
        <f t="shared" si="76"/>
        <v>0</v>
      </c>
      <c r="L239" s="1">
        <f t="shared" si="77"/>
        <v>0</v>
      </c>
      <c r="M239" s="1">
        <f t="shared" si="78"/>
        <v>0</v>
      </c>
      <c r="N239" s="1">
        <v>0</v>
      </c>
      <c r="O239" s="1"/>
      <c r="P239" s="161">
        <v>2.513E-2</v>
      </c>
      <c r="Q239" s="157"/>
      <c r="R239" s="157">
        <v>2.513E-2</v>
      </c>
      <c r="S239" s="147">
        <f t="shared" si="79"/>
        <v>2.5000000000000001E-2</v>
      </c>
      <c r="V239" s="161"/>
      <c r="Z239">
        <f t="shared" si="80"/>
        <v>0</v>
      </c>
    </row>
    <row r="240" spans="1:26" ht="47.25" customHeight="1" x14ac:dyDescent="0.75">
      <c r="A240" s="165"/>
      <c r="B240" s="162" t="s">
        <v>171</v>
      </c>
      <c r="C240" s="166" t="s">
        <v>354</v>
      </c>
      <c r="D240" s="189" t="s">
        <v>734</v>
      </c>
      <c r="E240" s="162" t="s">
        <v>146</v>
      </c>
      <c r="F240" s="163">
        <v>2</v>
      </c>
      <c r="G240" s="164">
        <v>0</v>
      </c>
      <c r="H240" s="164">
        <v>0</v>
      </c>
      <c r="I240" s="164">
        <f t="shared" si="74"/>
        <v>0</v>
      </c>
      <c r="J240" s="162">
        <f t="shared" si="75"/>
        <v>0</v>
      </c>
      <c r="K240" s="1">
        <f t="shared" si="76"/>
        <v>0</v>
      </c>
      <c r="L240" s="1">
        <f t="shared" si="77"/>
        <v>0</v>
      </c>
      <c r="M240" s="1">
        <f t="shared" si="78"/>
        <v>0</v>
      </c>
      <c r="N240" s="1">
        <v>0</v>
      </c>
      <c r="O240" s="1"/>
      <c r="P240" s="161">
        <v>2.5159999999999998E-2</v>
      </c>
      <c r="Q240" s="157"/>
      <c r="R240" s="157">
        <v>2.5159999999999998E-2</v>
      </c>
      <c r="S240" s="147">
        <f t="shared" si="79"/>
        <v>0.05</v>
      </c>
      <c r="V240" s="161"/>
      <c r="Z240">
        <f t="shared" si="80"/>
        <v>0</v>
      </c>
    </row>
    <row r="241" spans="1:26" ht="38.25" customHeight="1" x14ac:dyDescent="0.75">
      <c r="A241" s="165"/>
      <c r="B241" s="162" t="s">
        <v>171</v>
      </c>
      <c r="C241" s="166" t="s">
        <v>355</v>
      </c>
      <c r="D241" s="189" t="s">
        <v>735</v>
      </c>
      <c r="E241" s="162" t="s">
        <v>146</v>
      </c>
      <c r="F241" s="163">
        <v>1</v>
      </c>
      <c r="G241" s="164">
        <v>0</v>
      </c>
      <c r="H241" s="164">
        <v>0</v>
      </c>
      <c r="I241" s="164">
        <f t="shared" si="74"/>
        <v>0</v>
      </c>
      <c r="J241" s="162">
        <f t="shared" si="75"/>
        <v>0</v>
      </c>
      <c r="K241" s="1">
        <f t="shared" si="76"/>
        <v>0</v>
      </c>
      <c r="L241" s="1">
        <f t="shared" si="77"/>
        <v>0</v>
      </c>
      <c r="M241" s="1">
        <f t="shared" si="78"/>
        <v>0</v>
      </c>
      <c r="N241" s="1">
        <v>0</v>
      </c>
      <c r="O241" s="1"/>
      <c r="P241" s="161">
        <v>2.5229999999999999E-2</v>
      </c>
      <c r="Q241" s="157"/>
      <c r="R241" s="157">
        <v>2.5229999999999999E-2</v>
      </c>
      <c r="S241" s="147">
        <f t="shared" si="79"/>
        <v>2.5000000000000001E-2</v>
      </c>
      <c r="V241" s="161"/>
      <c r="Z241">
        <f t="shared" si="80"/>
        <v>0</v>
      </c>
    </row>
    <row r="242" spans="1:26" ht="25.15" customHeight="1" x14ac:dyDescent="0.75">
      <c r="A242" s="165"/>
      <c r="B242" s="162" t="s">
        <v>350</v>
      </c>
      <c r="C242" s="166" t="s">
        <v>351</v>
      </c>
      <c r="D242" s="162" t="s">
        <v>356</v>
      </c>
      <c r="E242" s="162" t="s">
        <v>146</v>
      </c>
      <c r="F242" s="163">
        <v>1</v>
      </c>
      <c r="G242" s="164">
        <v>0</v>
      </c>
      <c r="H242" s="164">
        <v>0</v>
      </c>
      <c r="I242" s="164">
        <f t="shared" si="74"/>
        <v>0</v>
      </c>
      <c r="J242" s="162">
        <f t="shared" si="75"/>
        <v>0</v>
      </c>
      <c r="K242" s="1">
        <f t="shared" si="76"/>
        <v>0</v>
      </c>
      <c r="L242" s="1">
        <f t="shared" si="77"/>
        <v>0</v>
      </c>
      <c r="M242" s="1">
        <f t="shared" si="78"/>
        <v>0</v>
      </c>
      <c r="N242" s="1">
        <v>0</v>
      </c>
      <c r="O242" s="1"/>
      <c r="P242" s="161">
        <v>5.45E-3</v>
      </c>
      <c r="Q242" s="157"/>
      <c r="R242" s="157">
        <v>5.45E-3</v>
      </c>
      <c r="S242" s="147">
        <f t="shared" si="79"/>
        <v>5.0000000000000001E-3</v>
      </c>
      <c r="V242" s="161"/>
      <c r="Z242">
        <f t="shared" si="80"/>
        <v>0</v>
      </c>
    </row>
    <row r="243" spans="1:26" ht="50.25" customHeight="1" x14ac:dyDescent="0.75">
      <c r="A243" s="165"/>
      <c r="B243" s="162" t="s">
        <v>171</v>
      </c>
      <c r="C243" s="166" t="s">
        <v>357</v>
      </c>
      <c r="D243" s="189" t="s">
        <v>736</v>
      </c>
      <c r="E243" s="162" t="s">
        <v>146</v>
      </c>
      <c r="F243" s="163">
        <v>1</v>
      </c>
      <c r="G243" s="164">
        <v>0</v>
      </c>
      <c r="H243" s="164">
        <v>0</v>
      </c>
      <c r="I243" s="164">
        <f t="shared" si="74"/>
        <v>0</v>
      </c>
      <c r="J243" s="162">
        <f t="shared" si="75"/>
        <v>0</v>
      </c>
      <c r="K243" s="1">
        <f t="shared" si="76"/>
        <v>0</v>
      </c>
      <c r="L243" s="1">
        <f t="shared" si="77"/>
        <v>0</v>
      </c>
      <c r="M243" s="1">
        <f t="shared" si="78"/>
        <v>0</v>
      </c>
      <c r="N243" s="1">
        <v>0</v>
      </c>
      <c r="O243" s="1"/>
      <c r="P243" s="161">
        <v>2.5190000000000001E-2</v>
      </c>
      <c r="Q243" s="157"/>
      <c r="R243" s="157">
        <v>2.5190000000000001E-2</v>
      </c>
      <c r="S243" s="147">
        <f t="shared" si="79"/>
        <v>2.5000000000000001E-2</v>
      </c>
      <c r="V243" s="161"/>
      <c r="Z243">
        <f t="shared" si="80"/>
        <v>0</v>
      </c>
    </row>
    <row r="244" spans="1:26" ht="39" customHeight="1" x14ac:dyDescent="0.75">
      <c r="A244" s="165"/>
      <c r="B244" s="162" t="s">
        <v>171</v>
      </c>
      <c r="C244" s="166" t="s">
        <v>358</v>
      </c>
      <c r="D244" s="189" t="s">
        <v>737</v>
      </c>
      <c r="E244" s="162" t="s">
        <v>146</v>
      </c>
      <c r="F244" s="163">
        <v>1</v>
      </c>
      <c r="G244" s="164">
        <v>0</v>
      </c>
      <c r="H244" s="164">
        <v>0</v>
      </c>
      <c r="I244" s="164">
        <f t="shared" si="74"/>
        <v>0</v>
      </c>
      <c r="J244" s="162">
        <f t="shared" si="75"/>
        <v>0</v>
      </c>
      <c r="K244" s="1">
        <f t="shared" si="76"/>
        <v>0</v>
      </c>
      <c r="L244" s="1">
        <f t="shared" si="77"/>
        <v>0</v>
      </c>
      <c r="M244" s="1">
        <f t="shared" si="78"/>
        <v>0</v>
      </c>
      <c r="N244" s="1">
        <v>0</v>
      </c>
      <c r="O244" s="1"/>
      <c r="P244" s="161">
        <v>2.521E-2</v>
      </c>
      <c r="Q244" s="157"/>
      <c r="R244" s="157">
        <v>2.521E-2</v>
      </c>
      <c r="S244" s="147">
        <f t="shared" si="79"/>
        <v>2.5000000000000001E-2</v>
      </c>
      <c r="V244" s="161"/>
      <c r="Z244">
        <f t="shared" si="80"/>
        <v>0</v>
      </c>
    </row>
    <row r="245" spans="1:26" ht="25.15" customHeight="1" x14ac:dyDescent="0.75">
      <c r="A245" s="165"/>
      <c r="B245" s="162" t="s">
        <v>350</v>
      </c>
      <c r="C245" s="166" t="s">
        <v>351</v>
      </c>
      <c r="D245" s="162" t="s">
        <v>359</v>
      </c>
      <c r="E245" s="162" t="s">
        <v>146</v>
      </c>
      <c r="F245" s="163">
        <v>1</v>
      </c>
      <c r="G245" s="164">
        <v>0</v>
      </c>
      <c r="H245" s="164">
        <v>0</v>
      </c>
      <c r="I245" s="164">
        <f t="shared" si="74"/>
        <v>0</v>
      </c>
      <c r="J245" s="162">
        <f t="shared" si="75"/>
        <v>0</v>
      </c>
      <c r="K245" s="1">
        <f t="shared" si="76"/>
        <v>0</v>
      </c>
      <c r="L245" s="1">
        <f t="shared" si="77"/>
        <v>0</v>
      </c>
      <c r="M245" s="1">
        <f t="shared" si="78"/>
        <v>0</v>
      </c>
      <c r="N245" s="1">
        <v>0</v>
      </c>
      <c r="O245" s="1"/>
      <c r="P245" s="161">
        <v>5.45E-3</v>
      </c>
      <c r="Q245" s="157"/>
      <c r="R245" s="157">
        <v>5.45E-3</v>
      </c>
      <c r="S245" s="147">
        <f t="shared" si="79"/>
        <v>5.0000000000000001E-3</v>
      </c>
      <c r="V245" s="161"/>
      <c r="Z245">
        <f t="shared" si="80"/>
        <v>0</v>
      </c>
    </row>
    <row r="246" spans="1:26" ht="25.15" customHeight="1" x14ac:dyDescent="0.75">
      <c r="A246" s="165"/>
      <c r="B246" s="162" t="s">
        <v>264</v>
      </c>
      <c r="C246" s="166" t="s">
        <v>360</v>
      </c>
      <c r="D246" s="162" t="s">
        <v>361</v>
      </c>
      <c r="E246" s="162" t="s">
        <v>362</v>
      </c>
      <c r="F246" s="163">
        <v>51.6</v>
      </c>
      <c r="G246" s="164">
        <v>0</v>
      </c>
      <c r="H246" s="164">
        <v>0</v>
      </c>
      <c r="I246" s="164">
        <f t="shared" si="74"/>
        <v>0</v>
      </c>
      <c r="J246" s="162">
        <f t="shared" si="75"/>
        <v>0</v>
      </c>
      <c r="K246" s="1">
        <f t="shared" si="76"/>
        <v>0</v>
      </c>
      <c r="L246" s="1">
        <f t="shared" si="77"/>
        <v>0</v>
      </c>
      <c r="M246" s="1">
        <f t="shared" si="78"/>
        <v>0</v>
      </c>
      <c r="N246" s="1">
        <v>0</v>
      </c>
      <c r="O246" s="1"/>
      <c r="P246" s="157"/>
      <c r="Q246" s="157"/>
      <c r="R246" s="157"/>
      <c r="S246" s="147"/>
      <c r="V246" s="161"/>
      <c r="Z246">
        <f t="shared" si="80"/>
        <v>0</v>
      </c>
    </row>
    <row r="247" spans="1:26" ht="25.15" customHeight="1" x14ac:dyDescent="0.75">
      <c r="A247" s="165"/>
      <c r="B247" s="162" t="s">
        <v>264</v>
      </c>
      <c r="C247" s="166" t="s">
        <v>360</v>
      </c>
      <c r="D247" s="162" t="s">
        <v>363</v>
      </c>
      <c r="E247" s="162" t="s">
        <v>362</v>
      </c>
      <c r="F247" s="163">
        <v>27</v>
      </c>
      <c r="G247" s="164">
        <v>0</v>
      </c>
      <c r="H247" s="164">
        <v>0</v>
      </c>
      <c r="I247" s="164">
        <f t="shared" si="74"/>
        <v>0</v>
      </c>
      <c r="J247" s="162">
        <f t="shared" si="75"/>
        <v>0</v>
      </c>
      <c r="K247" s="1">
        <f t="shared" si="76"/>
        <v>0</v>
      </c>
      <c r="L247" s="1">
        <f t="shared" si="77"/>
        <v>0</v>
      </c>
      <c r="M247" s="1">
        <f t="shared" si="78"/>
        <v>0</v>
      </c>
      <c r="N247" s="1">
        <v>0</v>
      </c>
      <c r="O247" s="1"/>
      <c r="P247" s="157"/>
      <c r="Q247" s="157"/>
      <c r="R247" s="157"/>
      <c r="S247" s="147"/>
      <c r="V247" s="161"/>
      <c r="Z247">
        <f t="shared" si="80"/>
        <v>0</v>
      </c>
    </row>
    <row r="248" spans="1:26" ht="25.15" customHeight="1" x14ac:dyDescent="0.75">
      <c r="A248" s="165"/>
      <c r="B248" s="162" t="s">
        <v>171</v>
      </c>
      <c r="C248" s="166" t="s">
        <v>364</v>
      </c>
      <c r="D248" s="162" t="s">
        <v>365</v>
      </c>
      <c r="E248" s="162" t="s">
        <v>146</v>
      </c>
      <c r="F248" s="163">
        <v>1</v>
      </c>
      <c r="G248" s="164">
        <v>0</v>
      </c>
      <c r="H248" s="164">
        <v>0</v>
      </c>
      <c r="I248" s="164">
        <f t="shared" si="74"/>
        <v>0</v>
      </c>
      <c r="J248" s="162">
        <f t="shared" si="75"/>
        <v>0</v>
      </c>
      <c r="K248" s="1">
        <f t="shared" si="76"/>
        <v>0</v>
      </c>
      <c r="L248" s="1">
        <f t="shared" si="77"/>
        <v>0</v>
      </c>
      <c r="M248" s="1">
        <f t="shared" si="78"/>
        <v>0</v>
      </c>
      <c r="N248" s="1">
        <v>0</v>
      </c>
      <c r="O248" s="1"/>
      <c r="P248" s="161">
        <v>3.2000000000000001E-2</v>
      </c>
      <c r="Q248" s="157"/>
      <c r="R248" s="157">
        <v>3.2000000000000001E-2</v>
      </c>
      <c r="S248" s="147">
        <f t="shared" ref="S248:S256" si="81">ROUND(F248*(P248),3)</f>
        <v>3.2000000000000001E-2</v>
      </c>
      <c r="V248" s="161"/>
      <c r="Z248">
        <f t="shared" si="80"/>
        <v>0</v>
      </c>
    </row>
    <row r="249" spans="1:26" ht="25.15" customHeight="1" x14ac:dyDescent="0.75">
      <c r="A249" s="165"/>
      <c r="B249" s="162" t="s">
        <v>171</v>
      </c>
      <c r="C249" s="166" t="s">
        <v>366</v>
      </c>
      <c r="D249" s="162" t="s">
        <v>367</v>
      </c>
      <c r="E249" s="162" t="s">
        <v>146</v>
      </c>
      <c r="F249" s="163">
        <v>1</v>
      </c>
      <c r="G249" s="164">
        <v>0</v>
      </c>
      <c r="H249" s="164">
        <v>0</v>
      </c>
      <c r="I249" s="164">
        <f t="shared" si="74"/>
        <v>0</v>
      </c>
      <c r="J249" s="162">
        <f t="shared" si="75"/>
        <v>0</v>
      </c>
      <c r="K249" s="1">
        <f t="shared" si="76"/>
        <v>0</v>
      </c>
      <c r="L249" s="1">
        <f t="shared" si="77"/>
        <v>0</v>
      </c>
      <c r="M249" s="1">
        <f t="shared" si="78"/>
        <v>0</v>
      </c>
      <c r="N249" s="1">
        <v>0</v>
      </c>
      <c r="O249" s="1"/>
      <c r="P249" s="161">
        <v>1.5010000000000001E-2</v>
      </c>
      <c r="Q249" s="157"/>
      <c r="R249" s="157">
        <v>1.5010000000000001E-2</v>
      </c>
      <c r="S249" s="147">
        <f t="shared" si="81"/>
        <v>1.4999999999999999E-2</v>
      </c>
      <c r="V249" s="161"/>
      <c r="Z249">
        <f t="shared" si="80"/>
        <v>0</v>
      </c>
    </row>
    <row r="250" spans="1:26" ht="25.15" customHeight="1" x14ac:dyDescent="0.75">
      <c r="A250" s="165"/>
      <c r="B250" s="162" t="s">
        <v>171</v>
      </c>
      <c r="C250" s="166" t="s">
        <v>366</v>
      </c>
      <c r="D250" s="188" t="s">
        <v>691</v>
      </c>
      <c r="E250" s="162" t="s">
        <v>146</v>
      </c>
      <c r="F250" s="163">
        <v>1</v>
      </c>
      <c r="G250" s="164">
        <v>0</v>
      </c>
      <c r="H250" s="164">
        <v>0</v>
      </c>
      <c r="I250" s="164">
        <f t="shared" si="74"/>
        <v>0</v>
      </c>
      <c r="J250" s="162">
        <f t="shared" si="75"/>
        <v>0</v>
      </c>
      <c r="K250" s="1">
        <f t="shared" si="76"/>
        <v>0</v>
      </c>
      <c r="L250" s="1">
        <f t="shared" si="77"/>
        <v>0</v>
      </c>
      <c r="M250" s="1">
        <f t="shared" si="78"/>
        <v>0</v>
      </c>
      <c r="N250" s="1">
        <v>0</v>
      </c>
      <c r="O250" s="1"/>
      <c r="P250" s="161">
        <v>1.5010000000000001E-2</v>
      </c>
      <c r="Q250" s="157"/>
      <c r="R250" s="157">
        <v>1.5010000000000001E-2</v>
      </c>
      <c r="S250" s="147">
        <f t="shared" si="81"/>
        <v>1.4999999999999999E-2</v>
      </c>
      <c r="V250" s="161"/>
      <c r="Z250">
        <f t="shared" si="80"/>
        <v>0</v>
      </c>
    </row>
    <row r="251" spans="1:26" ht="33.65" customHeight="1" x14ac:dyDescent="0.75">
      <c r="A251" s="165"/>
      <c r="B251" s="162" t="s">
        <v>171</v>
      </c>
      <c r="C251" s="166" t="s">
        <v>366</v>
      </c>
      <c r="D251" s="188" t="s">
        <v>692</v>
      </c>
      <c r="E251" s="162" t="s">
        <v>146</v>
      </c>
      <c r="F251" s="163">
        <v>1</v>
      </c>
      <c r="G251" s="164">
        <v>0</v>
      </c>
      <c r="H251" s="164">
        <v>0</v>
      </c>
      <c r="I251" s="164">
        <f t="shared" si="74"/>
        <v>0</v>
      </c>
      <c r="J251" s="162">
        <f t="shared" si="75"/>
        <v>0</v>
      </c>
      <c r="K251" s="1">
        <f t="shared" si="76"/>
        <v>0</v>
      </c>
      <c r="L251" s="1">
        <f t="shared" si="77"/>
        <v>0</v>
      </c>
      <c r="M251" s="1">
        <f t="shared" si="78"/>
        <v>0</v>
      </c>
      <c r="N251" s="1">
        <v>0</v>
      </c>
      <c r="O251" s="1"/>
      <c r="P251" s="161">
        <v>1.5010000000000001E-2</v>
      </c>
      <c r="Q251" s="157"/>
      <c r="R251" s="157">
        <v>1.5010000000000001E-2</v>
      </c>
      <c r="S251" s="147">
        <f t="shared" si="81"/>
        <v>1.4999999999999999E-2</v>
      </c>
      <c r="V251" s="161"/>
      <c r="Z251">
        <f t="shared" si="80"/>
        <v>0</v>
      </c>
    </row>
    <row r="252" spans="1:26" ht="35.15" customHeight="1" x14ac:dyDescent="0.75">
      <c r="A252" s="165"/>
      <c r="B252" s="162" t="s">
        <v>171</v>
      </c>
      <c r="C252" s="166" t="s">
        <v>366</v>
      </c>
      <c r="D252" s="188" t="s">
        <v>693</v>
      </c>
      <c r="E252" s="162" t="s">
        <v>146</v>
      </c>
      <c r="F252" s="163">
        <v>1</v>
      </c>
      <c r="G252" s="164">
        <v>0</v>
      </c>
      <c r="H252" s="164">
        <v>0</v>
      </c>
      <c r="I252" s="164">
        <f t="shared" si="74"/>
        <v>0</v>
      </c>
      <c r="J252" s="162">
        <f t="shared" si="75"/>
        <v>0</v>
      </c>
      <c r="K252" s="1">
        <f t="shared" si="76"/>
        <v>0</v>
      </c>
      <c r="L252" s="1">
        <f t="shared" si="77"/>
        <v>0</v>
      </c>
      <c r="M252" s="1">
        <f t="shared" si="78"/>
        <v>0</v>
      </c>
      <c r="N252" s="1">
        <v>0</v>
      </c>
      <c r="O252" s="1"/>
      <c r="P252" s="161">
        <v>1.5010000000000001E-2</v>
      </c>
      <c r="Q252" s="157"/>
      <c r="R252" s="157">
        <v>1.5010000000000001E-2</v>
      </c>
      <c r="S252" s="147">
        <f t="shared" si="81"/>
        <v>1.4999999999999999E-2</v>
      </c>
      <c r="V252" s="161"/>
      <c r="Z252">
        <f t="shared" si="80"/>
        <v>0</v>
      </c>
    </row>
    <row r="253" spans="1:26" ht="50.25" customHeight="1" x14ac:dyDescent="0.75">
      <c r="A253" s="165"/>
      <c r="B253" s="162" t="s">
        <v>171</v>
      </c>
      <c r="C253" s="166" t="s">
        <v>357</v>
      </c>
      <c r="D253" s="189" t="s">
        <v>738</v>
      </c>
      <c r="E253" s="162" t="s">
        <v>146</v>
      </c>
      <c r="F253" s="163">
        <v>1</v>
      </c>
      <c r="G253" s="164">
        <v>0</v>
      </c>
      <c r="H253" s="164">
        <v>0</v>
      </c>
      <c r="I253" s="164">
        <f t="shared" si="74"/>
        <v>0</v>
      </c>
      <c r="J253" s="162">
        <f t="shared" si="75"/>
        <v>0</v>
      </c>
      <c r="K253" s="1">
        <f t="shared" si="76"/>
        <v>0</v>
      </c>
      <c r="L253" s="1">
        <f t="shared" si="77"/>
        <v>0</v>
      </c>
      <c r="M253" s="1">
        <f t="shared" si="78"/>
        <v>0</v>
      </c>
      <c r="N253" s="1">
        <v>0</v>
      </c>
      <c r="O253" s="1"/>
      <c r="P253" s="161">
        <v>2.5190000000000001E-2</v>
      </c>
      <c r="Q253" s="157"/>
      <c r="R253" s="157">
        <v>2.5190000000000001E-2</v>
      </c>
      <c r="S253" s="147">
        <f t="shared" si="81"/>
        <v>2.5000000000000001E-2</v>
      </c>
      <c r="V253" s="161"/>
      <c r="Z253">
        <f t="shared" si="80"/>
        <v>0</v>
      </c>
    </row>
    <row r="254" spans="1:26" ht="22.25" x14ac:dyDescent="0.75">
      <c r="A254" s="165"/>
      <c r="B254" s="162" t="s">
        <v>171</v>
      </c>
      <c r="C254" s="166" t="s">
        <v>366</v>
      </c>
      <c r="D254" s="188" t="s">
        <v>694</v>
      </c>
      <c r="E254" s="162" t="s">
        <v>146</v>
      </c>
      <c r="F254" s="163">
        <v>2</v>
      </c>
      <c r="G254" s="164">
        <v>0</v>
      </c>
      <c r="H254" s="164">
        <v>0</v>
      </c>
      <c r="I254" s="164">
        <f t="shared" si="74"/>
        <v>0</v>
      </c>
      <c r="J254" s="162">
        <f t="shared" si="75"/>
        <v>0</v>
      </c>
      <c r="K254" s="1">
        <f t="shared" si="76"/>
        <v>0</v>
      </c>
      <c r="L254" s="1">
        <f t="shared" si="77"/>
        <v>0</v>
      </c>
      <c r="M254" s="1">
        <f t="shared" si="78"/>
        <v>0</v>
      </c>
      <c r="N254" s="1">
        <v>0</v>
      </c>
      <c r="O254" s="1"/>
      <c r="P254" s="161">
        <v>1.5010000000000001E-2</v>
      </c>
      <c r="Q254" s="157"/>
      <c r="R254" s="157">
        <v>1.5010000000000001E-2</v>
      </c>
      <c r="S254" s="147">
        <f t="shared" si="81"/>
        <v>0.03</v>
      </c>
      <c r="V254" s="161"/>
      <c r="Z254">
        <f t="shared" si="80"/>
        <v>0</v>
      </c>
    </row>
    <row r="255" spans="1:26" ht="25.15" customHeight="1" x14ac:dyDescent="0.75">
      <c r="A255" s="165"/>
      <c r="B255" s="162" t="s">
        <v>350</v>
      </c>
      <c r="C255" s="166" t="s">
        <v>351</v>
      </c>
      <c r="D255" s="162" t="s">
        <v>368</v>
      </c>
      <c r="E255" s="162" t="s">
        <v>146</v>
      </c>
      <c r="F255" s="163">
        <v>2</v>
      </c>
      <c r="G255" s="164">
        <v>0</v>
      </c>
      <c r="H255" s="164">
        <v>0</v>
      </c>
      <c r="I255" s="164">
        <f t="shared" si="74"/>
        <v>0</v>
      </c>
      <c r="J255" s="162">
        <f t="shared" si="75"/>
        <v>0</v>
      </c>
      <c r="K255" s="1">
        <f t="shared" si="76"/>
        <v>0</v>
      </c>
      <c r="L255" s="1">
        <f t="shared" si="77"/>
        <v>0</v>
      </c>
      <c r="M255" s="1">
        <f t="shared" si="78"/>
        <v>0</v>
      </c>
      <c r="N255" s="1">
        <v>0</v>
      </c>
      <c r="O255" s="1"/>
      <c r="P255" s="161">
        <v>5.45E-3</v>
      </c>
      <c r="Q255" s="157"/>
      <c r="R255" s="157">
        <v>5.45E-3</v>
      </c>
      <c r="S255" s="147">
        <f t="shared" si="81"/>
        <v>1.0999999999999999E-2</v>
      </c>
      <c r="V255" s="161"/>
      <c r="Z255">
        <f t="shared" si="80"/>
        <v>0</v>
      </c>
    </row>
    <row r="256" spans="1:26" ht="35.15" customHeight="1" x14ac:dyDescent="0.75">
      <c r="A256" s="165"/>
      <c r="B256" s="162" t="s">
        <v>171</v>
      </c>
      <c r="C256" s="166" t="s">
        <v>369</v>
      </c>
      <c r="D256" s="189" t="s">
        <v>739</v>
      </c>
      <c r="E256" s="162" t="s">
        <v>146</v>
      </c>
      <c r="F256" s="163">
        <v>1</v>
      </c>
      <c r="G256" s="164">
        <v>0</v>
      </c>
      <c r="H256" s="164">
        <v>0</v>
      </c>
      <c r="I256" s="164">
        <f t="shared" si="74"/>
        <v>0</v>
      </c>
      <c r="J256" s="162">
        <f t="shared" si="75"/>
        <v>0</v>
      </c>
      <c r="K256" s="1">
        <f t="shared" si="76"/>
        <v>0</v>
      </c>
      <c r="L256" s="1">
        <f t="shared" si="77"/>
        <v>0</v>
      </c>
      <c r="M256" s="1">
        <f t="shared" si="78"/>
        <v>0</v>
      </c>
      <c r="N256" s="1">
        <v>0</v>
      </c>
      <c r="O256" s="1"/>
      <c r="P256" s="161">
        <v>2.5149999999999999E-2</v>
      </c>
      <c r="Q256" s="157"/>
      <c r="R256" s="157">
        <v>2.5149999999999999E-2</v>
      </c>
      <c r="S256" s="147">
        <f t="shared" si="81"/>
        <v>2.5000000000000001E-2</v>
      </c>
      <c r="V256" s="161"/>
      <c r="Z256">
        <f t="shared" si="80"/>
        <v>0</v>
      </c>
    </row>
    <row r="257" spans="1:26" x14ac:dyDescent="0.75">
      <c r="A257" s="147"/>
      <c r="B257" s="147"/>
      <c r="C257" s="147"/>
      <c r="D257" s="147" t="s">
        <v>84</v>
      </c>
      <c r="E257" s="147"/>
      <c r="F257" s="161"/>
      <c r="G257" s="150">
        <f>ROUND((SUM(L237:L256))/1,2)</f>
        <v>0</v>
      </c>
      <c r="H257" s="150">
        <f>ROUND((SUM(M237:M256))/1,2)</f>
        <v>0</v>
      </c>
      <c r="I257" s="150">
        <f>ROUND((SUM(I237:I256))/1,2)</f>
        <v>0</v>
      </c>
      <c r="J257" s="147"/>
      <c r="K257" s="147"/>
      <c r="L257" s="147">
        <f>ROUND((SUM(L237:L256))/1,2)</f>
        <v>0</v>
      </c>
      <c r="M257" s="147">
        <f>ROUND((SUM(M237:M256))/1,2)</f>
        <v>0</v>
      </c>
      <c r="N257" s="147"/>
      <c r="O257" s="147"/>
      <c r="P257" s="167"/>
      <c r="Q257" s="147"/>
      <c r="R257" s="147"/>
      <c r="S257" s="167">
        <f>ROUND((SUM(S237:S256))/1,2)</f>
        <v>0.35</v>
      </c>
      <c r="T257" s="144"/>
      <c r="U257" s="144"/>
      <c r="V257" s="2">
        <f>ROUND((SUM(V237:V256))/1,2)</f>
        <v>0</v>
      </c>
      <c r="W257" s="144"/>
      <c r="X257" s="144"/>
      <c r="Y257" s="144"/>
      <c r="Z257" s="144"/>
    </row>
    <row r="258" spans="1:26" x14ac:dyDescent="0.75">
      <c r="A258" s="1"/>
      <c r="B258" s="1"/>
      <c r="C258" s="1"/>
      <c r="D258" s="1"/>
      <c r="E258" s="1"/>
      <c r="F258" s="157"/>
      <c r="G258" s="140"/>
      <c r="H258" s="140"/>
      <c r="I258" s="140"/>
      <c r="J258" s="1"/>
      <c r="K258" s="1"/>
      <c r="L258" s="1"/>
      <c r="M258" s="1"/>
      <c r="N258" s="1"/>
      <c r="O258" s="1"/>
      <c r="P258" s="1"/>
      <c r="Q258" s="1"/>
      <c r="R258" s="1"/>
      <c r="S258" s="1"/>
      <c r="V258" s="1"/>
    </row>
    <row r="259" spans="1:26" x14ac:dyDescent="0.75">
      <c r="A259" s="147"/>
      <c r="B259" s="147"/>
      <c r="C259" s="147"/>
      <c r="D259" s="147" t="s">
        <v>85</v>
      </c>
      <c r="E259" s="147"/>
      <c r="F259" s="161"/>
      <c r="G259" s="148"/>
      <c r="H259" s="148"/>
      <c r="I259" s="148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4"/>
      <c r="U259" s="144"/>
      <c r="V259" s="147"/>
      <c r="W259" s="144"/>
      <c r="X259" s="144"/>
      <c r="Y259" s="144"/>
      <c r="Z259" s="144"/>
    </row>
    <row r="260" spans="1:26" ht="25.15" customHeight="1" x14ac:dyDescent="0.75">
      <c r="A260" s="165"/>
      <c r="B260" s="162" t="s">
        <v>370</v>
      </c>
      <c r="C260" s="166" t="s">
        <v>371</v>
      </c>
      <c r="D260" s="162" t="s">
        <v>372</v>
      </c>
      <c r="E260" s="162" t="s">
        <v>196</v>
      </c>
      <c r="F260" s="163">
        <v>3</v>
      </c>
      <c r="G260" s="164">
        <v>0</v>
      </c>
      <c r="H260" s="164">
        <v>0</v>
      </c>
      <c r="I260" s="164">
        <f>ROUND(F260*(G260+H260),2)</f>
        <v>0</v>
      </c>
      <c r="J260" s="162">
        <f>ROUND(F260*(N260),2)</f>
        <v>0</v>
      </c>
      <c r="K260" s="1">
        <f>ROUND(F260*(O260),2)</f>
        <v>0</v>
      </c>
      <c r="L260" s="1">
        <f>ROUND(F260*(G260),2)</f>
        <v>0</v>
      </c>
      <c r="M260" s="1">
        <f>ROUND(F260*(H260),2)</f>
        <v>0</v>
      </c>
      <c r="N260" s="1">
        <v>0</v>
      </c>
      <c r="O260" s="1"/>
      <c r="P260" s="161">
        <v>6.0000000000000002E-5</v>
      </c>
      <c r="Q260" s="157"/>
      <c r="R260" s="157">
        <v>6.0000000000000002E-5</v>
      </c>
      <c r="S260" s="147">
        <f>ROUND(F260*(P260),3)</f>
        <v>0</v>
      </c>
      <c r="V260" s="161"/>
      <c r="Z260">
        <f>0.058844*POWER(I260,0.952797)</f>
        <v>0</v>
      </c>
    </row>
    <row r="261" spans="1:26" ht="25.15" customHeight="1" x14ac:dyDescent="0.75">
      <c r="A261" s="165"/>
      <c r="B261" s="162" t="s">
        <v>373</v>
      </c>
      <c r="C261" s="166" t="s">
        <v>374</v>
      </c>
      <c r="D261" s="162" t="s">
        <v>375</v>
      </c>
      <c r="E261" s="162" t="s">
        <v>376</v>
      </c>
      <c r="F261" s="163">
        <v>1</v>
      </c>
      <c r="G261" s="164">
        <v>0</v>
      </c>
      <c r="H261" s="164">
        <v>0</v>
      </c>
      <c r="I261" s="164">
        <f>ROUND(F261*(G261+H261),2)</f>
        <v>0</v>
      </c>
      <c r="J261" s="162">
        <f>ROUND(F261*(N261),2)</f>
        <v>0</v>
      </c>
      <c r="K261" s="1">
        <f>ROUND(F261*(O261),2)</f>
        <v>0</v>
      </c>
      <c r="L261" s="1">
        <f>ROUND(F261*(G261),2)</f>
        <v>0</v>
      </c>
      <c r="M261" s="1">
        <f>ROUND(F261*(H261),2)</f>
        <v>0</v>
      </c>
      <c r="N261" s="1">
        <v>0</v>
      </c>
      <c r="O261" s="1"/>
      <c r="P261" s="161">
        <v>0.03</v>
      </c>
      <c r="Q261" s="157"/>
      <c r="R261" s="157">
        <v>0.03</v>
      </c>
      <c r="S261" s="147">
        <f>ROUND(F261*(P261),3)</f>
        <v>0.03</v>
      </c>
      <c r="V261" s="161"/>
      <c r="Z261">
        <f>0.058844*POWER(I261,0.952797)</f>
        <v>0</v>
      </c>
    </row>
    <row r="262" spans="1:26" ht="25.15" customHeight="1" x14ac:dyDescent="0.75">
      <c r="A262" s="165"/>
      <c r="B262" s="162" t="s">
        <v>370</v>
      </c>
      <c r="C262" s="166" t="s">
        <v>371</v>
      </c>
      <c r="D262" s="162" t="s">
        <v>372</v>
      </c>
      <c r="E262" s="162" t="s">
        <v>196</v>
      </c>
      <c r="F262" s="163">
        <v>3</v>
      </c>
      <c r="G262" s="164">
        <v>0</v>
      </c>
      <c r="H262" s="164">
        <v>0</v>
      </c>
      <c r="I262" s="164">
        <f>ROUND(F262*(G262+H262),2)</f>
        <v>0</v>
      </c>
      <c r="J262" s="162">
        <f>ROUND(F262*(N262),2)</f>
        <v>0</v>
      </c>
      <c r="K262" s="1">
        <f>ROUND(F262*(O262),2)</f>
        <v>0</v>
      </c>
      <c r="L262" s="1">
        <f>ROUND(F262*(G262),2)</f>
        <v>0</v>
      </c>
      <c r="M262" s="1">
        <f>ROUND(F262*(H262),2)</f>
        <v>0</v>
      </c>
      <c r="N262" s="1">
        <v>0</v>
      </c>
      <c r="O262" s="1"/>
      <c r="P262" s="161">
        <v>6.0000000000000002E-5</v>
      </c>
      <c r="Q262" s="157"/>
      <c r="R262" s="157">
        <v>6.0000000000000002E-5</v>
      </c>
      <c r="S262" s="147">
        <f>ROUND(F262*(P262),3)</f>
        <v>0</v>
      </c>
      <c r="V262" s="161"/>
      <c r="Z262">
        <f>0.058844*POWER(I262,0.952797)</f>
        <v>0</v>
      </c>
    </row>
    <row r="263" spans="1:26" ht="25.15" customHeight="1" x14ac:dyDescent="0.75">
      <c r="A263" s="165"/>
      <c r="B263" s="162" t="s">
        <v>373</v>
      </c>
      <c r="C263" s="166" t="s">
        <v>374</v>
      </c>
      <c r="D263" s="162" t="s">
        <v>377</v>
      </c>
      <c r="E263" s="162" t="s">
        <v>376</v>
      </c>
      <c r="F263" s="163">
        <v>1</v>
      </c>
      <c r="G263" s="164">
        <v>0</v>
      </c>
      <c r="H263" s="164">
        <v>0</v>
      </c>
      <c r="I263" s="164">
        <f>ROUND(F263*(G263+H263),2)</f>
        <v>0</v>
      </c>
      <c r="J263" s="162">
        <f>ROUND(F263*(N263),2)</f>
        <v>0</v>
      </c>
      <c r="K263" s="1">
        <f>ROUND(F263*(O263),2)</f>
        <v>0</v>
      </c>
      <c r="L263" s="1">
        <f>ROUND(F263*(G263),2)</f>
        <v>0</v>
      </c>
      <c r="M263" s="1">
        <f>ROUND(F263*(H263),2)</f>
        <v>0</v>
      </c>
      <c r="N263" s="1">
        <v>0</v>
      </c>
      <c r="O263" s="1"/>
      <c r="P263" s="161">
        <v>0.03</v>
      </c>
      <c r="Q263" s="157"/>
      <c r="R263" s="157">
        <v>0.03</v>
      </c>
      <c r="S263" s="147">
        <f>ROUND(F263*(P263),3)</f>
        <v>0.03</v>
      </c>
      <c r="V263" s="161"/>
      <c r="Z263">
        <f>0.058844*POWER(I263,0.952797)</f>
        <v>0</v>
      </c>
    </row>
    <row r="264" spans="1:26" ht="35.15" customHeight="1" x14ac:dyDescent="0.75">
      <c r="A264" s="165"/>
      <c r="B264" s="162" t="s">
        <v>378</v>
      </c>
      <c r="C264" s="166" t="s">
        <v>379</v>
      </c>
      <c r="D264" s="162" t="s">
        <v>380</v>
      </c>
      <c r="E264" s="162" t="s">
        <v>381</v>
      </c>
      <c r="F264" s="163">
        <v>2200</v>
      </c>
      <c r="G264" s="164">
        <v>0</v>
      </c>
      <c r="H264" s="164">
        <v>0</v>
      </c>
      <c r="I264" s="164">
        <f>ROUND(F264*(G264+H264),2)</f>
        <v>0</v>
      </c>
      <c r="J264" s="162">
        <f>ROUND(F264*(N264),2)</f>
        <v>0</v>
      </c>
      <c r="K264" s="1">
        <f>ROUND(F264*(O264),2)</f>
        <v>0</v>
      </c>
      <c r="L264" s="1">
        <f>ROUND(F264*(G264),2)</f>
        <v>0</v>
      </c>
      <c r="M264" s="1">
        <f>ROUND(F264*(H264),2)</f>
        <v>0</v>
      </c>
      <c r="N264" s="1">
        <v>0</v>
      </c>
      <c r="O264" s="1"/>
      <c r="P264" s="161">
        <v>6.0000000000000002E-5</v>
      </c>
      <c r="Q264" s="157"/>
      <c r="R264" s="157">
        <v>6.0000000000000002E-5</v>
      </c>
      <c r="S264" s="147">
        <f>ROUND(F264*(P264),3)</f>
        <v>0.13200000000000001</v>
      </c>
      <c r="V264" s="161">
        <f>ROUND(F264*(X264),3)</f>
        <v>2.2000000000000002</v>
      </c>
      <c r="X264">
        <v>1E-3</v>
      </c>
      <c r="Z264">
        <f>0.058844*POWER(I264,0.952797)</f>
        <v>0</v>
      </c>
    </row>
    <row r="265" spans="1:26" x14ac:dyDescent="0.75">
      <c r="A265" s="147"/>
      <c r="B265" s="147"/>
      <c r="C265" s="147"/>
      <c r="D265" s="147" t="s">
        <v>85</v>
      </c>
      <c r="E265" s="147"/>
      <c r="F265" s="161"/>
      <c r="G265" s="150">
        <f>ROUND((SUM(L259:L264))/1,2)</f>
        <v>0</v>
      </c>
      <c r="H265" s="150">
        <f>ROUND((SUM(M259:M264))/1,2)</f>
        <v>0</v>
      </c>
      <c r="I265" s="150">
        <f>ROUND((SUM(I259:I264))/1,2)</f>
        <v>0</v>
      </c>
      <c r="J265" s="147"/>
      <c r="K265" s="147"/>
      <c r="L265" s="147">
        <f>ROUND((SUM(L259:L264))/1,2)</f>
        <v>0</v>
      </c>
      <c r="M265" s="147">
        <f>ROUND((SUM(M259:M264))/1,2)</f>
        <v>0</v>
      </c>
      <c r="N265" s="147"/>
      <c r="O265" s="147"/>
      <c r="P265" s="167"/>
      <c r="Q265" s="147"/>
      <c r="R265" s="147"/>
      <c r="S265" s="167">
        <f>ROUND((SUM(S259:S264))/1,2)</f>
        <v>0.19</v>
      </c>
      <c r="T265" s="144"/>
      <c r="U265" s="144"/>
      <c r="V265" s="2">
        <f>ROUND((SUM(V259:V264))/1,2)</f>
        <v>2.2000000000000002</v>
      </c>
      <c r="W265" s="144"/>
      <c r="X265" s="144"/>
      <c r="Y265" s="144"/>
      <c r="Z265" s="144"/>
    </row>
    <row r="266" spans="1:26" x14ac:dyDescent="0.75">
      <c r="A266" s="1"/>
      <c r="B266" s="1"/>
      <c r="C266" s="1"/>
      <c r="D266" s="1"/>
      <c r="E266" s="1"/>
      <c r="F266" s="157"/>
      <c r="G266" s="140"/>
      <c r="H266" s="140"/>
      <c r="I266" s="140"/>
      <c r="J266" s="1"/>
      <c r="K266" s="1"/>
      <c r="L266" s="1"/>
      <c r="M266" s="1"/>
      <c r="N266" s="1"/>
      <c r="O266" s="1"/>
      <c r="P266" s="1"/>
      <c r="Q266" s="1"/>
      <c r="R266" s="1"/>
      <c r="S266" s="1"/>
      <c r="V266" s="1"/>
    </row>
    <row r="267" spans="1:26" x14ac:dyDescent="0.75">
      <c r="A267" s="147"/>
      <c r="B267" s="147"/>
      <c r="C267" s="147"/>
      <c r="D267" s="147" t="s">
        <v>86</v>
      </c>
      <c r="E267" s="147"/>
      <c r="F267" s="161"/>
      <c r="G267" s="148"/>
      <c r="H267" s="148"/>
      <c r="I267" s="148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4"/>
      <c r="U267" s="144"/>
      <c r="V267" s="147"/>
      <c r="W267" s="144"/>
      <c r="X267" s="144"/>
      <c r="Y267" s="144"/>
      <c r="Z267" s="144"/>
    </row>
    <row r="268" spans="1:26" ht="25.15" customHeight="1" x14ac:dyDescent="0.75">
      <c r="A268" s="165"/>
      <c r="B268" s="162" t="s">
        <v>382</v>
      </c>
      <c r="C268" s="166" t="s">
        <v>383</v>
      </c>
      <c r="D268" s="162" t="s">
        <v>384</v>
      </c>
      <c r="E268" s="162" t="s">
        <v>115</v>
      </c>
      <c r="F268" s="163">
        <v>86.9</v>
      </c>
      <c r="G268" s="164">
        <v>0</v>
      </c>
      <c r="H268" s="164">
        <v>0</v>
      </c>
      <c r="I268" s="164">
        <f>ROUND(F268*(G268+H268),2)</f>
        <v>0</v>
      </c>
      <c r="J268" s="162">
        <f>ROUND(F268*(N268),2)</f>
        <v>0</v>
      </c>
      <c r="K268" s="1">
        <f>ROUND(F268*(O268),2)</f>
        <v>0</v>
      </c>
      <c r="L268" s="1">
        <f>ROUND(F268*(G268),2)</f>
        <v>0</v>
      </c>
      <c r="M268" s="1">
        <f>ROUND(F268*(H268),2)</f>
        <v>0</v>
      </c>
      <c r="N268" s="1">
        <v>0</v>
      </c>
      <c r="O268" s="1"/>
      <c r="P268" s="161">
        <v>8.0000000000000007E-5</v>
      </c>
      <c r="Q268" s="157"/>
      <c r="R268" s="157">
        <v>8.0000000000000007E-5</v>
      </c>
      <c r="S268" s="147">
        <f>ROUND(F268*(P268),3)</f>
        <v>7.0000000000000001E-3</v>
      </c>
      <c r="V268" s="161"/>
      <c r="Z268">
        <f>0.058844*POWER(I268,0.952797)</f>
        <v>0</v>
      </c>
    </row>
    <row r="269" spans="1:26" ht="25.15" customHeight="1" x14ac:dyDescent="0.75">
      <c r="A269" s="165"/>
      <c r="B269" s="162" t="s">
        <v>385</v>
      </c>
      <c r="C269" s="166" t="s">
        <v>386</v>
      </c>
      <c r="D269" s="162" t="s">
        <v>387</v>
      </c>
      <c r="E269" s="162" t="s">
        <v>115</v>
      </c>
      <c r="F269" s="163">
        <v>86.9</v>
      </c>
      <c r="G269" s="164">
        <v>0</v>
      </c>
      <c r="H269" s="164">
        <v>0</v>
      </c>
      <c r="I269" s="164">
        <f>ROUND(F269*(G269+H269),2)</f>
        <v>0</v>
      </c>
      <c r="J269" s="162">
        <f>ROUND(F269*(N269),2)</f>
        <v>0</v>
      </c>
      <c r="K269" s="1">
        <f>ROUND(F269*(O269),2)</f>
        <v>0</v>
      </c>
      <c r="L269" s="1">
        <f>ROUND(F269*(G269),2)</f>
        <v>0</v>
      </c>
      <c r="M269" s="1">
        <f>ROUND(F269*(H269),2)</f>
        <v>0</v>
      </c>
      <c r="N269" s="1">
        <v>0</v>
      </c>
      <c r="O269" s="1"/>
      <c r="P269" s="161">
        <v>1.1E-4</v>
      </c>
      <c r="Q269" s="157"/>
      <c r="R269" s="157">
        <v>1.1E-4</v>
      </c>
      <c r="S269" s="147">
        <f>ROUND(F269*(P269),3)</f>
        <v>0.01</v>
      </c>
      <c r="V269" s="161"/>
      <c r="Z269">
        <f>0.058844*POWER(I269,0.952797)</f>
        <v>0</v>
      </c>
    </row>
    <row r="270" spans="1:26" ht="25.15" customHeight="1" x14ac:dyDescent="0.75">
      <c r="A270" s="165"/>
      <c r="B270" s="162" t="s">
        <v>260</v>
      </c>
      <c r="C270" s="166" t="s">
        <v>388</v>
      </c>
      <c r="D270" s="189" t="s">
        <v>695</v>
      </c>
      <c r="E270" s="162" t="s">
        <v>115</v>
      </c>
      <c r="F270" s="163">
        <v>7.6</v>
      </c>
      <c r="G270" s="164">
        <v>0</v>
      </c>
      <c r="H270" s="164">
        <v>0</v>
      </c>
      <c r="I270" s="164">
        <f>ROUND(F270*(G270+H270),2)</f>
        <v>0</v>
      </c>
      <c r="J270" s="162">
        <f>ROUND(F270*(N270),2)</f>
        <v>0</v>
      </c>
      <c r="K270" s="1">
        <f>ROUND(F270*(O270),2)</f>
        <v>0</v>
      </c>
      <c r="L270" s="1">
        <f>ROUND(F270*(G270),2)</f>
        <v>0</v>
      </c>
      <c r="M270" s="1">
        <f>ROUND(F270*(H270),2)</f>
        <v>0</v>
      </c>
      <c r="N270" s="1">
        <v>0</v>
      </c>
      <c r="O270" s="1"/>
      <c r="P270" s="161">
        <v>4.6999999999999999E-4</v>
      </c>
      <c r="Q270" s="157"/>
      <c r="R270" s="157">
        <v>4.6999999999999999E-4</v>
      </c>
      <c r="S270" s="147">
        <f>ROUND(F270*(P270),3)</f>
        <v>4.0000000000000001E-3</v>
      </c>
      <c r="V270" s="161"/>
      <c r="Z270">
        <f>0.058844*POWER(I270,0.952797)</f>
        <v>0</v>
      </c>
    </row>
    <row r="271" spans="1:26" ht="35.15" customHeight="1" x14ac:dyDescent="0.75">
      <c r="A271" s="165"/>
      <c r="B271" s="162" t="s">
        <v>260</v>
      </c>
      <c r="C271" s="166" t="s">
        <v>389</v>
      </c>
      <c r="D271" s="189" t="s">
        <v>696</v>
      </c>
      <c r="E271" s="162" t="s">
        <v>115</v>
      </c>
      <c r="F271" s="163">
        <v>86.9</v>
      </c>
      <c r="G271" s="164">
        <v>0</v>
      </c>
      <c r="H271" s="164">
        <v>0</v>
      </c>
      <c r="I271" s="164">
        <f>ROUND(F271*(G271+H271),2)</f>
        <v>0</v>
      </c>
      <c r="J271" s="162">
        <f>ROUND(F271*(N271),2)</f>
        <v>0</v>
      </c>
      <c r="K271" s="1">
        <f>ROUND(F271*(O271),2)</f>
        <v>0</v>
      </c>
      <c r="L271" s="1">
        <f>ROUND(F271*(G271),2)</f>
        <v>0</v>
      </c>
      <c r="M271" s="1">
        <f>ROUND(F271*(H271),2)</f>
        <v>0</v>
      </c>
      <c r="N271" s="1">
        <v>0</v>
      </c>
      <c r="O271" s="1"/>
      <c r="P271" s="161">
        <v>3.5999999999999999E-3</v>
      </c>
      <c r="Q271" s="157"/>
      <c r="R271" s="157">
        <v>3.5999999999999999E-3</v>
      </c>
      <c r="S271" s="147">
        <f>ROUND(F271*(P271),3)</f>
        <v>0.313</v>
      </c>
      <c r="V271" s="161"/>
      <c r="Z271">
        <f>0.058844*POWER(I271,0.952797)</f>
        <v>0</v>
      </c>
    </row>
    <row r="272" spans="1:26" x14ac:dyDescent="0.75">
      <c r="A272" s="147"/>
      <c r="B272" s="147"/>
      <c r="C272" s="147"/>
      <c r="D272" s="147" t="s">
        <v>86</v>
      </c>
      <c r="E272" s="147"/>
      <c r="F272" s="161"/>
      <c r="G272" s="150">
        <f>ROUND((SUM(L267:L271))/1,2)</f>
        <v>0</v>
      </c>
      <c r="H272" s="150">
        <f>ROUND((SUM(M267:M271))/1,2)</f>
        <v>0</v>
      </c>
      <c r="I272" s="150">
        <f>ROUND((SUM(I267:I271))/1,2)</f>
        <v>0</v>
      </c>
      <c r="J272" s="147"/>
      <c r="K272" s="147"/>
      <c r="L272" s="147">
        <f>ROUND((SUM(L267:L271))/1,2)</f>
        <v>0</v>
      </c>
      <c r="M272" s="147">
        <f>ROUND((SUM(M267:M271))/1,2)</f>
        <v>0</v>
      </c>
      <c r="N272" s="147"/>
      <c r="O272" s="147"/>
      <c r="P272" s="167"/>
      <c r="Q272" s="147"/>
      <c r="R272" s="147"/>
      <c r="S272" s="167">
        <f>ROUND((SUM(S267:S271))/1,2)</f>
        <v>0.33</v>
      </c>
      <c r="T272" s="144"/>
      <c r="U272" s="144"/>
      <c r="V272" s="2">
        <f>ROUND((SUM(V267:V271))/1,2)</f>
        <v>0</v>
      </c>
      <c r="W272" s="144"/>
      <c r="X272" s="144"/>
      <c r="Y272" s="144"/>
      <c r="Z272" s="144"/>
    </row>
    <row r="273" spans="1:26" x14ac:dyDescent="0.75">
      <c r="A273" s="1"/>
      <c r="B273" s="1"/>
      <c r="C273" s="1"/>
      <c r="D273" s="1"/>
      <c r="E273" s="1"/>
      <c r="F273" s="157"/>
      <c r="G273" s="140"/>
      <c r="H273" s="140"/>
      <c r="I273" s="140"/>
      <c r="J273" s="1"/>
      <c r="K273" s="1"/>
      <c r="L273" s="1"/>
      <c r="M273" s="1"/>
      <c r="N273" s="1"/>
      <c r="O273" s="1"/>
      <c r="P273" s="1"/>
      <c r="Q273" s="1"/>
      <c r="R273" s="1"/>
      <c r="S273" s="1"/>
      <c r="V273" s="1"/>
    </row>
    <row r="274" spans="1:26" x14ac:dyDescent="0.75">
      <c r="A274" s="147"/>
      <c r="B274" s="147"/>
      <c r="C274" s="147"/>
      <c r="D274" s="147" t="s">
        <v>87</v>
      </c>
      <c r="E274" s="147"/>
      <c r="F274" s="161"/>
      <c r="G274" s="148"/>
      <c r="H274" s="148"/>
      <c r="I274" s="148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4"/>
      <c r="U274" s="144"/>
      <c r="V274" s="147"/>
      <c r="W274" s="144"/>
      <c r="X274" s="144"/>
      <c r="Y274" s="144"/>
      <c r="Z274" s="144"/>
    </row>
    <row r="275" spans="1:26" ht="25.15" customHeight="1" x14ac:dyDescent="0.75">
      <c r="A275" s="165"/>
      <c r="B275" s="162" t="s">
        <v>390</v>
      </c>
      <c r="C275" s="166" t="s">
        <v>391</v>
      </c>
      <c r="D275" s="189" t="s">
        <v>697</v>
      </c>
      <c r="E275" s="162" t="s">
        <v>115</v>
      </c>
      <c r="F275" s="163">
        <v>30.8</v>
      </c>
      <c r="G275" s="164">
        <v>0</v>
      </c>
      <c r="H275" s="164">
        <v>0</v>
      </c>
      <c r="I275" s="164">
        <f>ROUND(F275*(G275+H275),2)</f>
        <v>0</v>
      </c>
      <c r="J275" s="162">
        <f>ROUND(F275*(N275),2)</f>
        <v>0</v>
      </c>
      <c r="K275" s="1">
        <f>ROUND(F275*(O275),2)</f>
        <v>0</v>
      </c>
      <c r="L275" s="1">
        <f>ROUND(F275*(G275),2)</f>
        <v>0</v>
      </c>
      <c r="M275" s="1">
        <f>ROUND(F275*(H275),2)</f>
        <v>0</v>
      </c>
      <c r="N275" s="1">
        <v>0</v>
      </c>
      <c r="O275" s="1"/>
      <c r="P275" s="161">
        <v>2.2000000000000001E-4</v>
      </c>
      <c r="Q275" s="157"/>
      <c r="R275" s="157">
        <v>2.2000000000000001E-4</v>
      </c>
      <c r="S275" s="147">
        <f>ROUND(F275*(P275),3)</f>
        <v>7.0000000000000001E-3</v>
      </c>
      <c r="V275" s="161"/>
      <c r="Z275">
        <f>0.058844*POWER(I275,0.952797)</f>
        <v>0</v>
      </c>
    </row>
    <row r="276" spans="1:26" ht="25.15" customHeight="1" x14ac:dyDescent="0.75">
      <c r="A276" s="165"/>
      <c r="B276" s="162" t="s">
        <v>390</v>
      </c>
      <c r="C276" s="166" t="s">
        <v>392</v>
      </c>
      <c r="D276" s="162" t="s">
        <v>393</v>
      </c>
      <c r="E276" s="162" t="s">
        <v>115</v>
      </c>
      <c r="F276" s="163">
        <v>145</v>
      </c>
      <c r="G276" s="164">
        <v>0</v>
      </c>
      <c r="H276" s="164">
        <v>0</v>
      </c>
      <c r="I276" s="164">
        <f>ROUND(F276*(G276+H276),2)</f>
        <v>0</v>
      </c>
      <c r="J276" s="162">
        <f>ROUND(F276*(N276),2)</f>
        <v>0</v>
      </c>
      <c r="K276" s="1">
        <f>ROUND(F276*(O276),2)</f>
        <v>0</v>
      </c>
      <c r="L276" s="1">
        <f>ROUND(F276*(G276),2)</f>
        <v>0</v>
      </c>
      <c r="M276" s="1">
        <f>ROUND(F276*(H276),2)</f>
        <v>0</v>
      </c>
      <c r="N276" s="1">
        <v>0</v>
      </c>
      <c r="O276" s="1"/>
      <c r="P276" s="161">
        <v>2.2000000000000001E-4</v>
      </c>
      <c r="Q276" s="157"/>
      <c r="R276" s="157">
        <v>2.2000000000000001E-4</v>
      </c>
      <c r="S276" s="147">
        <f>ROUND(F276*(P276),3)</f>
        <v>3.2000000000000001E-2</v>
      </c>
      <c r="V276" s="161"/>
      <c r="Z276">
        <f>0.058844*POWER(I276,0.952797)</f>
        <v>0</v>
      </c>
    </row>
    <row r="277" spans="1:26" ht="25.15" customHeight="1" x14ac:dyDescent="0.75">
      <c r="A277" s="165"/>
      <c r="B277" s="162" t="s">
        <v>390</v>
      </c>
      <c r="C277" s="166" t="s">
        <v>391</v>
      </c>
      <c r="D277" s="189" t="s">
        <v>698</v>
      </c>
      <c r="E277" s="162" t="s">
        <v>115</v>
      </c>
      <c r="F277" s="163">
        <v>30.8</v>
      </c>
      <c r="G277" s="164">
        <v>0</v>
      </c>
      <c r="H277" s="164">
        <v>0</v>
      </c>
      <c r="I277" s="164">
        <f>ROUND(F277*(G277+H277),2)</f>
        <v>0</v>
      </c>
      <c r="J277" s="162">
        <f>ROUND(F277*(N277),2)</f>
        <v>0</v>
      </c>
      <c r="K277" s="1">
        <f>ROUND(F277*(O277),2)</f>
        <v>0</v>
      </c>
      <c r="L277" s="1">
        <f>ROUND(F277*(G277),2)</f>
        <v>0</v>
      </c>
      <c r="M277" s="1">
        <f>ROUND(F277*(H277),2)</f>
        <v>0</v>
      </c>
      <c r="N277" s="1">
        <v>0</v>
      </c>
      <c r="O277" s="1"/>
      <c r="P277" s="161">
        <v>2.2000000000000001E-4</v>
      </c>
      <c r="Q277" s="157"/>
      <c r="R277" s="157">
        <v>2.2000000000000001E-4</v>
      </c>
      <c r="S277" s="147">
        <f>ROUND(F277*(P277),3)</f>
        <v>7.0000000000000001E-3</v>
      </c>
      <c r="V277" s="161"/>
      <c r="Z277">
        <f>0.058844*POWER(I277,0.952797)</f>
        <v>0</v>
      </c>
    </row>
    <row r="278" spans="1:26" ht="25.15" customHeight="1" x14ac:dyDescent="0.75">
      <c r="A278" s="165"/>
      <c r="B278" s="162" t="s">
        <v>390</v>
      </c>
      <c r="C278" s="166" t="s">
        <v>392</v>
      </c>
      <c r="D278" s="162" t="s">
        <v>393</v>
      </c>
      <c r="E278" s="162" t="s">
        <v>115</v>
      </c>
      <c r="F278" s="163">
        <v>145</v>
      </c>
      <c r="G278" s="164">
        <v>0</v>
      </c>
      <c r="H278" s="164">
        <v>0</v>
      </c>
      <c r="I278" s="164">
        <f>ROUND(F278*(G278+H278),2)</f>
        <v>0</v>
      </c>
      <c r="J278" s="162">
        <f>ROUND(F278*(N278),2)</f>
        <v>0</v>
      </c>
      <c r="K278" s="1">
        <f>ROUND(F278*(O278),2)</f>
        <v>0</v>
      </c>
      <c r="L278" s="1">
        <f>ROUND(F278*(G278),2)</f>
        <v>0</v>
      </c>
      <c r="M278" s="1">
        <f>ROUND(F278*(H278),2)</f>
        <v>0</v>
      </c>
      <c r="N278" s="1">
        <v>0</v>
      </c>
      <c r="O278" s="1"/>
      <c r="P278" s="161">
        <v>2.2000000000000001E-4</v>
      </c>
      <c r="Q278" s="157"/>
      <c r="R278" s="157">
        <v>2.2000000000000001E-4</v>
      </c>
      <c r="S278" s="147">
        <f>ROUND(F278*(P278),3)</f>
        <v>3.2000000000000001E-2</v>
      </c>
      <c r="V278" s="161"/>
      <c r="Z278">
        <f>0.058844*POWER(I278,0.952797)</f>
        <v>0</v>
      </c>
    </row>
    <row r="279" spans="1:26" x14ac:dyDescent="0.75">
      <c r="A279" s="147"/>
      <c r="B279" s="147"/>
      <c r="C279" s="147"/>
      <c r="D279" s="147" t="s">
        <v>87</v>
      </c>
      <c r="E279" s="147"/>
      <c r="F279" s="161"/>
      <c r="G279" s="150">
        <f>ROUND((SUM(L274:L278))/1,2)</f>
        <v>0</v>
      </c>
      <c r="H279" s="150">
        <f>ROUND((SUM(M274:M278))/1,2)</f>
        <v>0</v>
      </c>
      <c r="I279" s="150">
        <f>ROUND((SUM(I274:I278))/1,2)</f>
        <v>0</v>
      </c>
      <c r="J279" s="147"/>
      <c r="K279" s="147"/>
      <c r="L279" s="147">
        <f>ROUND((SUM(L274:L278))/1,2)</f>
        <v>0</v>
      </c>
      <c r="M279" s="147">
        <f>ROUND((SUM(M274:M278))/1,2)</f>
        <v>0</v>
      </c>
      <c r="N279" s="147"/>
      <c r="O279" s="147"/>
      <c r="P279" s="167"/>
      <c r="Q279" s="147"/>
      <c r="R279" s="147"/>
      <c r="S279" s="167">
        <f>ROUND((SUM(S274:S278))/1,2)</f>
        <v>0.08</v>
      </c>
      <c r="T279" s="144"/>
      <c r="U279" s="144"/>
      <c r="V279" s="2">
        <f>ROUND((SUM(V274:V278))/1,2)</f>
        <v>0</v>
      </c>
      <c r="W279" s="144"/>
      <c r="X279" s="144"/>
      <c r="Y279" s="144"/>
      <c r="Z279" s="144"/>
    </row>
    <row r="280" spans="1:26" x14ac:dyDescent="0.75">
      <c r="A280" s="1"/>
      <c r="B280" s="1"/>
      <c r="C280" s="1"/>
      <c r="D280" s="1"/>
      <c r="E280" s="1"/>
      <c r="F280" s="157"/>
      <c r="G280" s="140"/>
      <c r="H280" s="140"/>
      <c r="I280" s="140"/>
      <c r="J280" s="1"/>
      <c r="K280" s="1"/>
      <c r="L280" s="1"/>
      <c r="M280" s="1"/>
      <c r="N280" s="1"/>
      <c r="O280" s="1"/>
      <c r="P280" s="1"/>
      <c r="Q280" s="1"/>
      <c r="R280" s="1"/>
      <c r="S280" s="1"/>
      <c r="V280" s="1"/>
    </row>
    <row r="281" spans="1:26" x14ac:dyDescent="0.75">
      <c r="A281" s="147"/>
      <c r="B281" s="147"/>
      <c r="C281" s="147"/>
      <c r="D281" s="147" t="s">
        <v>88</v>
      </c>
      <c r="E281" s="147"/>
      <c r="F281" s="161"/>
      <c r="G281" s="148"/>
      <c r="H281" s="148"/>
      <c r="I281" s="148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4"/>
      <c r="U281" s="144"/>
      <c r="V281" s="147"/>
      <c r="W281" s="144"/>
      <c r="X281" s="144"/>
      <c r="Y281" s="144"/>
      <c r="Z281" s="144"/>
    </row>
    <row r="282" spans="1:26" ht="25.15" customHeight="1" x14ac:dyDescent="0.75">
      <c r="A282" s="165"/>
      <c r="B282" s="162" t="s">
        <v>394</v>
      </c>
      <c r="C282" s="166" t="s">
        <v>395</v>
      </c>
      <c r="D282" s="162" t="s">
        <v>396</v>
      </c>
      <c r="E282" s="162" t="s">
        <v>115</v>
      </c>
      <c r="F282" s="163">
        <v>640.35</v>
      </c>
      <c r="G282" s="164">
        <v>0</v>
      </c>
      <c r="H282" s="164">
        <v>0</v>
      </c>
      <c r="I282" s="164">
        <f t="shared" ref="I282:I295" si="82">ROUND(F282*(G282+H282),2)</f>
        <v>0</v>
      </c>
      <c r="J282" s="162">
        <f t="shared" ref="J282:J295" si="83">ROUND(F282*(N282),2)</f>
        <v>0</v>
      </c>
      <c r="K282" s="1">
        <f t="shared" ref="K282:K295" si="84">ROUND(F282*(O282),2)</f>
        <v>0</v>
      </c>
      <c r="L282" s="1">
        <f t="shared" ref="L282:L295" si="85">ROUND(F282*(G282),2)</f>
        <v>0</v>
      </c>
      <c r="M282" s="1">
        <f t="shared" ref="M282:M295" si="86">ROUND(F282*(H282),2)</f>
        <v>0</v>
      </c>
      <c r="N282" s="1">
        <v>0</v>
      </c>
      <c r="O282" s="1"/>
      <c r="P282" s="161">
        <v>1E-4</v>
      </c>
      <c r="Q282" s="157"/>
      <c r="R282" s="157">
        <v>1E-4</v>
      </c>
      <c r="S282" s="147">
        <f t="shared" ref="S282:S295" si="87">ROUND(F282*(P282),3)</f>
        <v>6.4000000000000001E-2</v>
      </c>
      <c r="V282" s="161"/>
      <c r="Z282">
        <f t="shared" ref="Z282:Z295" si="88">0.058844*POWER(I282,0.952797)</f>
        <v>0</v>
      </c>
    </row>
    <row r="283" spans="1:26" ht="25.15" customHeight="1" x14ac:dyDescent="0.75">
      <c r="A283" s="165"/>
      <c r="B283" s="162" t="s">
        <v>394</v>
      </c>
      <c r="C283" s="166" t="s">
        <v>397</v>
      </c>
      <c r="D283" s="162" t="s">
        <v>398</v>
      </c>
      <c r="E283" s="162" t="s">
        <v>115</v>
      </c>
      <c r="F283" s="163">
        <v>19</v>
      </c>
      <c r="G283" s="164">
        <v>0</v>
      </c>
      <c r="H283" s="164">
        <v>0</v>
      </c>
      <c r="I283" s="164">
        <f t="shared" si="82"/>
        <v>0</v>
      </c>
      <c r="J283" s="162">
        <f t="shared" si="83"/>
        <v>0</v>
      </c>
      <c r="K283" s="1">
        <f t="shared" si="84"/>
        <v>0</v>
      </c>
      <c r="L283" s="1">
        <f t="shared" si="85"/>
        <v>0</v>
      </c>
      <c r="M283" s="1">
        <f t="shared" si="86"/>
        <v>0</v>
      </c>
      <c r="N283" s="1">
        <v>0</v>
      </c>
      <c r="O283" s="1"/>
      <c r="P283" s="161">
        <v>1.8000000000000001E-4</v>
      </c>
      <c r="Q283" s="157"/>
      <c r="R283" s="157">
        <v>1.8000000000000001E-4</v>
      </c>
      <c r="S283" s="147">
        <f t="shared" si="87"/>
        <v>3.0000000000000001E-3</v>
      </c>
      <c r="V283" s="161"/>
      <c r="Z283">
        <f t="shared" si="88"/>
        <v>0</v>
      </c>
    </row>
    <row r="284" spans="1:26" ht="25.15" customHeight="1" x14ac:dyDescent="0.75">
      <c r="A284" s="165"/>
      <c r="B284" s="162" t="s">
        <v>394</v>
      </c>
      <c r="C284" s="166" t="s">
        <v>399</v>
      </c>
      <c r="D284" s="189" t="s">
        <v>699</v>
      </c>
      <c r="E284" s="162" t="s">
        <v>115</v>
      </c>
      <c r="F284" s="163">
        <v>19</v>
      </c>
      <c r="G284" s="164">
        <v>0</v>
      </c>
      <c r="H284" s="164">
        <v>0</v>
      </c>
      <c r="I284" s="164">
        <f t="shared" si="82"/>
        <v>0</v>
      </c>
      <c r="J284" s="162">
        <f t="shared" si="83"/>
        <v>0</v>
      </c>
      <c r="K284" s="1">
        <f t="shared" si="84"/>
        <v>0</v>
      </c>
      <c r="L284" s="1">
        <f t="shared" si="85"/>
        <v>0</v>
      </c>
      <c r="M284" s="1">
        <f t="shared" si="86"/>
        <v>0</v>
      </c>
      <c r="N284" s="1">
        <v>0</v>
      </c>
      <c r="O284" s="1"/>
      <c r="P284" s="161">
        <v>1.8000000000000001E-4</v>
      </c>
      <c r="Q284" s="157"/>
      <c r="R284" s="157">
        <v>1.8000000000000001E-4</v>
      </c>
      <c r="S284" s="147">
        <f t="shared" si="87"/>
        <v>3.0000000000000001E-3</v>
      </c>
      <c r="V284" s="161"/>
      <c r="Z284">
        <f t="shared" si="88"/>
        <v>0</v>
      </c>
    </row>
    <row r="285" spans="1:26" ht="25.15" customHeight="1" x14ac:dyDescent="0.75">
      <c r="A285" s="165"/>
      <c r="B285" s="162" t="s">
        <v>394</v>
      </c>
      <c r="C285" s="166" t="s">
        <v>399</v>
      </c>
      <c r="D285" s="189" t="s">
        <v>700</v>
      </c>
      <c r="E285" s="162" t="s">
        <v>115</v>
      </c>
      <c r="F285" s="163">
        <v>19.5</v>
      </c>
      <c r="G285" s="164">
        <v>0</v>
      </c>
      <c r="H285" s="164">
        <v>0</v>
      </c>
      <c r="I285" s="164">
        <f t="shared" si="82"/>
        <v>0</v>
      </c>
      <c r="J285" s="162">
        <f t="shared" si="83"/>
        <v>0</v>
      </c>
      <c r="K285" s="1">
        <f t="shared" si="84"/>
        <v>0</v>
      </c>
      <c r="L285" s="1">
        <f t="shared" si="85"/>
        <v>0</v>
      </c>
      <c r="M285" s="1">
        <f t="shared" si="86"/>
        <v>0</v>
      </c>
      <c r="N285" s="1">
        <v>0</v>
      </c>
      <c r="O285" s="1"/>
      <c r="P285" s="161">
        <v>1.8000000000000001E-4</v>
      </c>
      <c r="Q285" s="157"/>
      <c r="R285" s="157">
        <v>1.8000000000000001E-4</v>
      </c>
      <c r="S285" s="147">
        <f t="shared" si="87"/>
        <v>4.0000000000000001E-3</v>
      </c>
      <c r="V285" s="161"/>
      <c r="Z285">
        <f t="shared" si="88"/>
        <v>0</v>
      </c>
    </row>
    <row r="286" spans="1:26" ht="22.25" x14ac:dyDescent="0.75">
      <c r="A286" s="165"/>
      <c r="B286" s="162" t="s">
        <v>394</v>
      </c>
      <c r="C286" s="166" t="s">
        <v>399</v>
      </c>
      <c r="D286" s="189" t="s">
        <v>701</v>
      </c>
      <c r="E286" s="162" t="s">
        <v>115</v>
      </c>
      <c r="F286" s="163">
        <v>44.8</v>
      </c>
      <c r="G286" s="164">
        <v>0</v>
      </c>
      <c r="H286" s="164">
        <v>0</v>
      </c>
      <c r="I286" s="164">
        <f t="shared" si="82"/>
        <v>0</v>
      </c>
      <c r="J286" s="162">
        <f t="shared" si="83"/>
        <v>0</v>
      </c>
      <c r="K286" s="1">
        <f t="shared" si="84"/>
        <v>0</v>
      </c>
      <c r="L286" s="1">
        <f t="shared" si="85"/>
        <v>0</v>
      </c>
      <c r="M286" s="1">
        <f t="shared" si="86"/>
        <v>0</v>
      </c>
      <c r="N286" s="1">
        <v>0</v>
      </c>
      <c r="O286" s="1"/>
      <c r="P286" s="161">
        <v>1.8000000000000001E-4</v>
      </c>
      <c r="Q286" s="157"/>
      <c r="R286" s="157">
        <v>1.8000000000000001E-4</v>
      </c>
      <c r="S286" s="147">
        <f t="shared" si="87"/>
        <v>8.0000000000000002E-3</v>
      </c>
      <c r="V286" s="161"/>
      <c r="Z286">
        <f t="shared" si="88"/>
        <v>0</v>
      </c>
    </row>
    <row r="287" spans="1:26" ht="22.25" x14ac:dyDescent="0.75">
      <c r="A287" s="165"/>
      <c r="B287" s="162" t="s">
        <v>394</v>
      </c>
      <c r="C287" s="166" t="s">
        <v>399</v>
      </c>
      <c r="D287" s="189" t="s">
        <v>702</v>
      </c>
      <c r="E287" s="162" t="s">
        <v>115</v>
      </c>
      <c r="F287" s="163">
        <v>92</v>
      </c>
      <c r="G287" s="164">
        <v>0</v>
      </c>
      <c r="H287" s="164">
        <v>0</v>
      </c>
      <c r="I287" s="164">
        <f t="shared" si="82"/>
        <v>0</v>
      </c>
      <c r="J287" s="162">
        <f t="shared" si="83"/>
        <v>0</v>
      </c>
      <c r="K287" s="1">
        <f t="shared" si="84"/>
        <v>0</v>
      </c>
      <c r="L287" s="1">
        <f t="shared" si="85"/>
        <v>0</v>
      </c>
      <c r="M287" s="1">
        <f t="shared" si="86"/>
        <v>0</v>
      </c>
      <c r="N287" s="1">
        <v>0</v>
      </c>
      <c r="O287" s="1"/>
      <c r="P287" s="161">
        <v>1.8000000000000001E-4</v>
      </c>
      <c r="Q287" s="157"/>
      <c r="R287" s="157">
        <v>1.8000000000000001E-4</v>
      </c>
      <c r="S287" s="147">
        <f t="shared" si="87"/>
        <v>1.7000000000000001E-2</v>
      </c>
      <c r="V287" s="161"/>
      <c r="Z287">
        <f t="shared" si="88"/>
        <v>0</v>
      </c>
    </row>
    <row r="288" spans="1:26" ht="22.25" x14ac:dyDescent="0.75">
      <c r="A288" s="165"/>
      <c r="B288" s="162" t="s">
        <v>394</v>
      </c>
      <c r="C288" s="166" t="s">
        <v>399</v>
      </c>
      <c r="D288" s="189" t="s">
        <v>703</v>
      </c>
      <c r="E288" s="162" t="s">
        <v>115</v>
      </c>
      <c r="F288" s="163">
        <v>20</v>
      </c>
      <c r="G288" s="164">
        <v>0</v>
      </c>
      <c r="H288" s="164">
        <v>0</v>
      </c>
      <c r="I288" s="164">
        <f t="shared" si="82"/>
        <v>0</v>
      </c>
      <c r="J288" s="162">
        <f t="shared" si="83"/>
        <v>0</v>
      </c>
      <c r="K288" s="1">
        <f t="shared" si="84"/>
        <v>0</v>
      </c>
      <c r="L288" s="1">
        <f t="shared" si="85"/>
        <v>0</v>
      </c>
      <c r="M288" s="1">
        <f t="shared" si="86"/>
        <v>0</v>
      </c>
      <c r="N288" s="1">
        <v>0</v>
      </c>
      <c r="O288" s="1"/>
      <c r="P288" s="161">
        <v>1.8000000000000001E-4</v>
      </c>
      <c r="Q288" s="157"/>
      <c r="R288" s="157">
        <v>1.8000000000000001E-4</v>
      </c>
      <c r="S288" s="147">
        <f t="shared" si="87"/>
        <v>4.0000000000000001E-3</v>
      </c>
      <c r="V288" s="161"/>
      <c r="Z288">
        <f t="shared" si="88"/>
        <v>0</v>
      </c>
    </row>
    <row r="289" spans="1:26" ht="22.25" x14ac:dyDescent="0.75">
      <c r="A289" s="165"/>
      <c r="B289" s="162" t="s">
        <v>394</v>
      </c>
      <c r="C289" s="166" t="s">
        <v>399</v>
      </c>
      <c r="D289" s="189" t="s">
        <v>704</v>
      </c>
      <c r="E289" s="162" t="s">
        <v>115</v>
      </c>
      <c r="F289" s="163">
        <v>56</v>
      </c>
      <c r="G289" s="164">
        <v>0</v>
      </c>
      <c r="H289" s="164">
        <v>0</v>
      </c>
      <c r="I289" s="164">
        <f t="shared" si="82"/>
        <v>0</v>
      </c>
      <c r="J289" s="162">
        <f t="shared" si="83"/>
        <v>0</v>
      </c>
      <c r="K289" s="1">
        <f t="shared" si="84"/>
        <v>0</v>
      </c>
      <c r="L289" s="1">
        <f t="shared" si="85"/>
        <v>0</v>
      </c>
      <c r="M289" s="1">
        <f t="shared" si="86"/>
        <v>0</v>
      </c>
      <c r="N289" s="1">
        <v>0</v>
      </c>
      <c r="O289" s="1"/>
      <c r="P289" s="161">
        <v>1.8000000000000001E-4</v>
      </c>
      <c r="Q289" s="157"/>
      <c r="R289" s="157">
        <v>1.8000000000000001E-4</v>
      </c>
      <c r="S289" s="147">
        <f t="shared" si="87"/>
        <v>0.01</v>
      </c>
      <c r="V289" s="161"/>
      <c r="Z289">
        <f t="shared" si="88"/>
        <v>0</v>
      </c>
    </row>
    <row r="290" spans="1:26" ht="22.25" x14ac:dyDescent="0.75">
      <c r="A290" s="165"/>
      <c r="B290" s="162" t="s">
        <v>394</v>
      </c>
      <c r="C290" s="166" t="s">
        <v>399</v>
      </c>
      <c r="D290" s="189" t="s">
        <v>705</v>
      </c>
      <c r="E290" s="162" t="s">
        <v>115</v>
      </c>
      <c r="F290" s="163">
        <v>46</v>
      </c>
      <c r="G290" s="164">
        <v>0</v>
      </c>
      <c r="H290" s="164">
        <v>0</v>
      </c>
      <c r="I290" s="164">
        <f t="shared" si="82"/>
        <v>0</v>
      </c>
      <c r="J290" s="162">
        <f t="shared" si="83"/>
        <v>0</v>
      </c>
      <c r="K290" s="1">
        <f t="shared" si="84"/>
        <v>0</v>
      </c>
      <c r="L290" s="1">
        <f t="shared" si="85"/>
        <v>0</v>
      </c>
      <c r="M290" s="1">
        <f t="shared" si="86"/>
        <v>0</v>
      </c>
      <c r="N290" s="1">
        <v>0</v>
      </c>
      <c r="O290" s="1"/>
      <c r="P290" s="161">
        <v>1.8000000000000001E-4</v>
      </c>
      <c r="Q290" s="157"/>
      <c r="R290" s="157">
        <v>1.8000000000000001E-4</v>
      </c>
      <c r="S290" s="147">
        <f t="shared" si="87"/>
        <v>8.0000000000000002E-3</v>
      </c>
      <c r="V290" s="161"/>
      <c r="Z290">
        <f t="shared" si="88"/>
        <v>0</v>
      </c>
    </row>
    <row r="291" spans="1:26" ht="25.15" customHeight="1" x14ac:dyDescent="0.75">
      <c r="A291" s="165"/>
      <c r="B291" s="162" t="s">
        <v>394</v>
      </c>
      <c r="C291" s="166" t="s">
        <v>399</v>
      </c>
      <c r="D291" s="189" t="s">
        <v>706</v>
      </c>
      <c r="E291" s="162" t="s">
        <v>115</v>
      </c>
      <c r="F291" s="163">
        <v>66</v>
      </c>
      <c r="G291" s="164">
        <v>0</v>
      </c>
      <c r="H291" s="164">
        <v>0</v>
      </c>
      <c r="I291" s="164">
        <f t="shared" si="82"/>
        <v>0</v>
      </c>
      <c r="J291" s="162">
        <f t="shared" si="83"/>
        <v>0</v>
      </c>
      <c r="K291" s="1">
        <f t="shared" si="84"/>
        <v>0</v>
      </c>
      <c r="L291" s="1">
        <f t="shared" si="85"/>
        <v>0</v>
      </c>
      <c r="M291" s="1">
        <f t="shared" si="86"/>
        <v>0</v>
      </c>
      <c r="N291" s="1">
        <v>0</v>
      </c>
      <c r="O291" s="1"/>
      <c r="P291" s="161">
        <v>1.8000000000000001E-4</v>
      </c>
      <c r="Q291" s="157"/>
      <c r="R291" s="157">
        <v>1.8000000000000001E-4</v>
      </c>
      <c r="S291" s="147">
        <f t="shared" si="87"/>
        <v>1.2E-2</v>
      </c>
      <c r="V291" s="161"/>
      <c r="Z291">
        <f t="shared" si="88"/>
        <v>0</v>
      </c>
    </row>
    <row r="292" spans="1:26" ht="22.25" x14ac:dyDescent="0.75">
      <c r="A292" s="165"/>
      <c r="B292" s="162" t="s">
        <v>394</v>
      </c>
      <c r="C292" s="166" t="s">
        <v>399</v>
      </c>
      <c r="D292" s="189" t="s">
        <v>707</v>
      </c>
      <c r="E292" s="162" t="s">
        <v>115</v>
      </c>
      <c r="F292" s="163">
        <v>80</v>
      </c>
      <c r="G292" s="164">
        <v>0</v>
      </c>
      <c r="H292" s="164">
        <v>0</v>
      </c>
      <c r="I292" s="164">
        <f t="shared" si="82"/>
        <v>0</v>
      </c>
      <c r="J292" s="162">
        <f t="shared" si="83"/>
        <v>0</v>
      </c>
      <c r="K292" s="1">
        <f t="shared" si="84"/>
        <v>0</v>
      </c>
      <c r="L292" s="1">
        <f t="shared" si="85"/>
        <v>0</v>
      </c>
      <c r="M292" s="1">
        <f t="shared" si="86"/>
        <v>0</v>
      </c>
      <c r="N292" s="1">
        <v>0</v>
      </c>
      <c r="O292" s="1"/>
      <c r="P292" s="161">
        <v>1.8000000000000001E-4</v>
      </c>
      <c r="Q292" s="157"/>
      <c r="R292" s="157">
        <v>1.8000000000000001E-4</v>
      </c>
      <c r="S292" s="147">
        <f t="shared" si="87"/>
        <v>1.4E-2</v>
      </c>
      <c r="V292" s="161"/>
      <c r="Z292">
        <f t="shared" si="88"/>
        <v>0</v>
      </c>
    </row>
    <row r="293" spans="1:26" ht="22.25" x14ac:dyDescent="0.75">
      <c r="A293" s="165"/>
      <c r="B293" s="162" t="s">
        <v>394</v>
      </c>
      <c r="C293" s="166" t="s">
        <v>399</v>
      </c>
      <c r="D293" s="189" t="s">
        <v>708</v>
      </c>
      <c r="E293" s="162" t="s">
        <v>115</v>
      </c>
      <c r="F293" s="163">
        <v>61</v>
      </c>
      <c r="G293" s="164">
        <v>0</v>
      </c>
      <c r="H293" s="164">
        <v>0</v>
      </c>
      <c r="I293" s="164">
        <f t="shared" si="82"/>
        <v>0</v>
      </c>
      <c r="J293" s="162">
        <f t="shared" si="83"/>
        <v>0</v>
      </c>
      <c r="K293" s="1">
        <f t="shared" si="84"/>
        <v>0</v>
      </c>
      <c r="L293" s="1">
        <f t="shared" si="85"/>
        <v>0</v>
      </c>
      <c r="M293" s="1">
        <f t="shared" si="86"/>
        <v>0</v>
      </c>
      <c r="N293" s="1">
        <v>0</v>
      </c>
      <c r="O293" s="1"/>
      <c r="P293" s="161">
        <v>1.8000000000000001E-4</v>
      </c>
      <c r="Q293" s="157"/>
      <c r="R293" s="157">
        <v>1.8000000000000001E-4</v>
      </c>
      <c r="S293" s="147">
        <f t="shared" si="87"/>
        <v>1.0999999999999999E-2</v>
      </c>
      <c r="V293" s="161"/>
      <c r="Z293">
        <f t="shared" si="88"/>
        <v>0</v>
      </c>
    </row>
    <row r="294" spans="1:26" ht="22.25" x14ac:dyDescent="0.75">
      <c r="A294" s="165"/>
      <c r="B294" s="162" t="s">
        <v>394</v>
      </c>
      <c r="C294" s="166" t="s">
        <v>399</v>
      </c>
      <c r="D294" s="189" t="s">
        <v>709</v>
      </c>
      <c r="E294" s="162" t="s">
        <v>115</v>
      </c>
      <c r="F294" s="163">
        <v>47.75</v>
      </c>
      <c r="G294" s="164">
        <v>0</v>
      </c>
      <c r="H294" s="164">
        <v>0</v>
      </c>
      <c r="I294" s="164">
        <f t="shared" si="82"/>
        <v>0</v>
      </c>
      <c r="J294" s="162">
        <f t="shared" si="83"/>
        <v>0</v>
      </c>
      <c r="K294" s="1">
        <f t="shared" si="84"/>
        <v>0</v>
      </c>
      <c r="L294" s="1">
        <f t="shared" si="85"/>
        <v>0</v>
      </c>
      <c r="M294" s="1">
        <f t="shared" si="86"/>
        <v>0</v>
      </c>
      <c r="N294" s="1">
        <v>0</v>
      </c>
      <c r="O294" s="1"/>
      <c r="P294" s="161">
        <v>1.8000000000000001E-4</v>
      </c>
      <c r="Q294" s="157"/>
      <c r="R294" s="157">
        <v>1.8000000000000001E-4</v>
      </c>
      <c r="S294" s="147">
        <f t="shared" si="87"/>
        <v>8.9999999999999993E-3</v>
      </c>
      <c r="V294" s="161"/>
      <c r="Z294">
        <f t="shared" si="88"/>
        <v>0</v>
      </c>
    </row>
    <row r="295" spans="1:26" ht="35.15" customHeight="1" x14ac:dyDescent="0.75">
      <c r="A295" s="165"/>
      <c r="B295" s="162" t="s">
        <v>394</v>
      </c>
      <c r="C295" s="166" t="s">
        <v>400</v>
      </c>
      <c r="D295" s="189" t="s">
        <v>710</v>
      </c>
      <c r="E295" s="162" t="s">
        <v>115</v>
      </c>
      <c r="F295" s="163">
        <v>8</v>
      </c>
      <c r="G295" s="164">
        <v>0</v>
      </c>
      <c r="H295" s="164">
        <v>0</v>
      </c>
      <c r="I295" s="164">
        <f t="shared" si="82"/>
        <v>0</v>
      </c>
      <c r="J295" s="162">
        <f t="shared" si="83"/>
        <v>0</v>
      </c>
      <c r="K295" s="1">
        <f t="shared" si="84"/>
        <v>0</v>
      </c>
      <c r="L295" s="1">
        <f t="shared" si="85"/>
        <v>0</v>
      </c>
      <c r="M295" s="1">
        <f t="shared" si="86"/>
        <v>0</v>
      </c>
      <c r="N295" s="1">
        <v>0</v>
      </c>
      <c r="O295" s="1"/>
      <c r="P295" s="161">
        <v>3.3E-4</v>
      </c>
      <c r="Q295" s="157"/>
      <c r="R295" s="157">
        <v>3.3E-4</v>
      </c>
      <c r="S295" s="147">
        <f t="shared" si="87"/>
        <v>3.0000000000000001E-3</v>
      </c>
      <c r="V295" s="161"/>
      <c r="Z295">
        <f t="shared" si="88"/>
        <v>0</v>
      </c>
    </row>
    <row r="296" spans="1:26" x14ac:dyDescent="0.75">
      <c r="A296" s="147"/>
      <c r="B296" s="147"/>
      <c r="C296" s="147"/>
      <c r="D296" s="147" t="s">
        <v>88</v>
      </c>
      <c r="E296" s="147"/>
      <c r="F296" s="161"/>
      <c r="G296" s="150">
        <f>ROUND((SUM(L281:L295))/1,2)</f>
        <v>0</v>
      </c>
      <c r="H296" s="150">
        <f>ROUND((SUM(M281:M295))/1,2)</f>
        <v>0</v>
      </c>
      <c r="I296" s="150">
        <f>ROUND((SUM(I281:I295))/1,2)</f>
        <v>0</v>
      </c>
      <c r="J296" s="147"/>
      <c r="K296" s="147"/>
      <c r="L296" s="147">
        <f>ROUND((SUM(L281:L295))/1,2)</f>
        <v>0</v>
      </c>
      <c r="M296" s="147">
        <f>ROUND((SUM(M281:M295))/1,2)</f>
        <v>0</v>
      </c>
      <c r="N296" s="147"/>
      <c r="O296" s="147"/>
      <c r="P296" s="167"/>
      <c r="Q296" s="1"/>
      <c r="R296" s="1"/>
      <c r="S296" s="167">
        <f>ROUND((SUM(S281:S295))/1,2)</f>
        <v>0.17</v>
      </c>
      <c r="T296" s="168"/>
      <c r="U296" s="168"/>
      <c r="V296" s="2">
        <f>ROUND((SUM(V281:V295))/1,2)</f>
        <v>0</v>
      </c>
    </row>
    <row r="297" spans="1:26" x14ac:dyDescent="0.75">
      <c r="A297" s="1"/>
      <c r="B297" s="1"/>
      <c r="C297" s="1"/>
      <c r="D297" s="1"/>
      <c r="E297" s="1"/>
      <c r="F297" s="157"/>
      <c r="G297" s="140"/>
      <c r="H297" s="140"/>
      <c r="I297" s="140"/>
      <c r="J297" s="1"/>
      <c r="K297" s="1"/>
      <c r="L297" s="1"/>
      <c r="M297" s="1"/>
      <c r="N297" s="1"/>
      <c r="O297" s="1"/>
      <c r="P297" s="1"/>
      <c r="Q297" s="1"/>
      <c r="R297" s="1"/>
      <c r="S297" s="1"/>
      <c r="V297" s="1"/>
    </row>
    <row r="298" spans="1:26" x14ac:dyDescent="0.75">
      <c r="A298" s="147"/>
      <c r="B298" s="147"/>
      <c r="C298" s="147"/>
      <c r="D298" s="2" t="s">
        <v>76</v>
      </c>
      <c r="E298" s="147"/>
      <c r="F298" s="161"/>
      <c r="G298" s="150">
        <f>ROUND((SUM(L140:L297))/2,2)</f>
        <v>0</v>
      </c>
      <c r="H298" s="150">
        <f>ROUND((SUM(M140:M297))/2,2)</f>
        <v>0</v>
      </c>
      <c r="I298" s="150">
        <f>ROUND((SUM(I140:I297))/2,2)</f>
        <v>0</v>
      </c>
      <c r="J298" s="147"/>
      <c r="K298" s="147"/>
      <c r="L298" s="147">
        <f>ROUND((SUM(L140:L297))/2,2)</f>
        <v>0</v>
      </c>
      <c r="M298" s="147">
        <f>ROUND((SUM(M140:M297))/2,2)</f>
        <v>0</v>
      </c>
      <c r="N298" s="147"/>
      <c r="O298" s="147"/>
      <c r="P298" s="167"/>
      <c r="Q298" s="1"/>
      <c r="R298" s="1"/>
      <c r="S298" s="167">
        <f>ROUND((SUM(S140:S297))/2,2)</f>
        <v>17.45</v>
      </c>
      <c r="V298" s="2">
        <f>ROUND((SUM(V140:V297))/2,2)</f>
        <v>5.33</v>
      </c>
    </row>
    <row r="299" spans="1:26" x14ac:dyDescent="0.75">
      <c r="A299" s="169"/>
      <c r="B299" s="169"/>
      <c r="C299" s="169"/>
      <c r="D299" s="169" t="s">
        <v>89</v>
      </c>
      <c r="E299" s="169"/>
      <c r="F299" s="170"/>
      <c r="G299" s="171">
        <f>ROUND((SUM(L9:L298))/3,2)</f>
        <v>0</v>
      </c>
      <c r="H299" s="171">
        <f>ROUND((SUM(M9:M298))/3,2)</f>
        <v>0</v>
      </c>
      <c r="I299" s="171">
        <f>ROUND((SUM(I9:I298))/3,2)</f>
        <v>0</v>
      </c>
      <c r="J299" s="169"/>
      <c r="K299" s="169">
        <f>ROUND((SUM(K9:K298))/3,2)</f>
        <v>0</v>
      </c>
      <c r="L299" s="169">
        <f>ROUND((SUM(L9:L298))/3,2)</f>
        <v>0</v>
      </c>
      <c r="M299" s="169">
        <f>ROUND((SUM(M9:M298))/3,2)</f>
        <v>0</v>
      </c>
      <c r="N299" s="169"/>
      <c r="O299" s="169"/>
      <c r="P299" s="170"/>
      <c r="Q299" s="169"/>
      <c r="R299" s="169"/>
      <c r="S299" s="170">
        <f>ROUND((SUM(S9:S298))/3,2)</f>
        <v>75.040000000000006</v>
      </c>
      <c r="T299" s="172"/>
      <c r="U299" s="172"/>
      <c r="V299" s="169">
        <f>ROUND((SUM(V9:V298))/3,2)</f>
        <v>33.21</v>
      </c>
      <c r="Z299">
        <f>(SUM(Z9:Z298))</f>
        <v>0</v>
      </c>
    </row>
  </sheetData>
  <mergeCells count="4">
    <mergeCell ref="B1:H1"/>
    <mergeCell ref="B2:H2"/>
    <mergeCell ref="B3:H3"/>
    <mergeCell ref="V97:AA97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Adaptácia objektu Bottová , s. č. 651, 054 01 Levoča / Stavba  -   ASR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1"/>
  <sheetViews>
    <sheetView workbookViewId="0">
      <selection activeCell="B8" sqref="B8:J8"/>
    </sheetView>
  </sheetViews>
  <sheetFormatPr defaultColWidth="0" defaultRowHeight="14.75" x14ac:dyDescent="0.75"/>
  <cols>
    <col min="1" max="1" width="1.7265625" customWidth="1"/>
    <col min="2" max="2" width="3.7265625" customWidth="1"/>
    <col min="3" max="3" width="4.7265625" customWidth="1"/>
    <col min="4" max="6" width="10.7265625" customWidth="1"/>
    <col min="7" max="7" width="3.7265625" customWidth="1"/>
    <col min="8" max="8" width="19.7265625" customWidth="1"/>
    <col min="9" max="10" width="10.7265625" customWidth="1"/>
    <col min="11" max="26" width="0" hidden="1" customWidth="1"/>
    <col min="27" max="27" width="9.1328125" customWidth="1"/>
    <col min="28" max="16384" width="9.1328125" hidden="1"/>
  </cols>
  <sheetData>
    <row r="1" spans="1:23" ht="28.15" customHeight="1" thickBot="1" x14ac:dyDescent="0.9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75">
      <c r="A2" s="11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75">
      <c r="A3" s="11"/>
      <c r="B3" s="34" t="s">
        <v>401</v>
      </c>
      <c r="C3" s="35"/>
      <c r="D3" s="36"/>
      <c r="E3" s="36"/>
      <c r="F3" s="36"/>
      <c r="G3" s="16"/>
      <c r="H3" s="16"/>
      <c r="I3" s="37" t="s">
        <v>19</v>
      </c>
      <c r="J3" s="30"/>
    </row>
    <row r="4" spans="1:23" ht="18" customHeight="1" x14ac:dyDescent="0.75">
      <c r="A4" s="11"/>
      <c r="B4" s="22"/>
      <c r="C4" s="19"/>
      <c r="D4" s="16"/>
      <c r="E4" s="16"/>
      <c r="F4" s="16"/>
      <c r="G4" s="16"/>
      <c r="H4" s="16"/>
      <c r="I4" s="37" t="s">
        <v>21</v>
      </c>
      <c r="J4" s="30"/>
    </row>
    <row r="5" spans="1:23" ht="18" customHeight="1" thickBot="1" x14ac:dyDescent="0.9">
      <c r="A5" s="11"/>
      <c r="B5" s="38" t="s">
        <v>22</v>
      </c>
      <c r="C5" s="19"/>
      <c r="D5" s="16"/>
      <c r="E5" s="16"/>
      <c r="F5" s="39" t="s">
        <v>23</v>
      </c>
      <c r="G5" s="16"/>
      <c r="H5" s="16"/>
      <c r="I5" s="37" t="s">
        <v>24</v>
      </c>
      <c r="J5" s="191">
        <v>43964</v>
      </c>
    </row>
    <row r="6" spans="1:23" ht="25.15" customHeight="1" thickTop="1" x14ac:dyDescent="0.75">
      <c r="A6" s="11"/>
      <c r="B6" s="196" t="s">
        <v>25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75">
      <c r="A7" s="11"/>
      <c r="B7" s="48" t="s">
        <v>28</v>
      </c>
      <c r="C7" s="41"/>
      <c r="D7" s="17"/>
      <c r="E7" s="17"/>
      <c r="F7" s="17"/>
      <c r="G7" s="49" t="s">
        <v>29</v>
      </c>
      <c r="H7" s="17"/>
      <c r="I7" s="28"/>
      <c r="J7" s="42"/>
    </row>
    <row r="8" spans="1:23" ht="20.149999999999999" customHeight="1" x14ac:dyDescent="0.75">
      <c r="A8" s="11"/>
      <c r="B8" s="199" t="s">
        <v>26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75">
      <c r="A9" s="11"/>
      <c r="B9" s="38" t="s">
        <v>28</v>
      </c>
      <c r="C9" s="19"/>
      <c r="D9" s="16"/>
      <c r="E9" s="16"/>
      <c r="F9" s="16"/>
      <c r="G9" s="39" t="s">
        <v>29</v>
      </c>
      <c r="H9" s="16"/>
      <c r="I9" s="27"/>
      <c r="J9" s="30"/>
    </row>
    <row r="10" spans="1:23" ht="20.149999999999999" customHeight="1" x14ac:dyDescent="0.75">
      <c r="A10" s="11"/>
      <c r="B10" s="199" t="s">
        <v>27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9">
      <c r="A11" s="11"/>
      <c r="B11" s="38" t="s">
        <v>28</v>
      </c>
      <c r="C11" s="19"/>
      <c r="D11" s="16"/>
      <c r="E11" s="16"/>
      <c r="F11" s="16"/>
      <c r="G11" s="39" t="s">
        <v>29</v>
      </c>
      <c r="H11" s="16"/>
      <c r="I11" s="27"/>
      <c r="J11" s="30"/>
    </row>
    <row r="12" spans="1:23" ht="18" customHeight="1" thickTop="1" x14ac:dyDescent="0.75">
      <c r="A12" s="11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75">
      <c r="A13" s="11"/>
      <c r="B13" s="40"/>
      <c r="C13" s="41"/>
      <c r="D13" s="17"/>
      <c r="E13" s="17"/>
      <c r="F13" s="17"/>
      <c r="G13" s="17"/>
      <c r="H13" s="17"/>
      <c r="I13" s="28"/>
      <c r="J13" s="42"/>
    </row>
    <row r="14" spans="1:23" ht="18" customHeight="1" thickBot="1" x14ac:dyDescent="0.9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75">
      <c r="A15" s="11"/>
      <c r="B15" s="82" t="s">
        <v>30</v>
      </c>
      <c r="C15" s="83" t="s">
        <v>6</v>
      </c>
      <c r="D15" s="83" t="s">
        <v>59</v>
      </c>
      <c r="E15" s="84" t="s">
        <v>60</v>
      </c>
      <c r="F15" s="97" t="s">
        <v>61</v>
      </c>
      <c r="G15" s="50" t="s">
        <v>35</v>
      </c>
      <c r="H15" s="53" t="s">
        <v>36</v>
      </c>
      <c r="I15" s="26"/>
      <c r="J15" s="47"/>
    </row>
    <row r="16" spans="1:23" ht="18" customHeight="1" x14ac:dyDescent="0.75">
      <c r="A16" s="11"/>
      <c r="B16" s="85">
        <v>1</v>
      </c>
      <c r="C16" s="86" t="s">
        <v>31</v>
      </c>
      <c r="D16" s="87">
        <f>'Rekap 6159'!B12</f>
        <v>0</v>
      </c>
      <c r="E16" s="88">
        <f>'Rekap 6159'!C12</f>
        <v>0</v>
      </c>
      <c r="F16" s="98">
        <f>'Rekap 6159'!D12</f>
        <v>0</v>
      </c>
      <c r="G16" s="51">
        <v>6</v>
      </c>
      <c r="H16" s="107" t="s">
        <v>37</v>
      </c>
      <c r="I16" s="118"/>
      <c r="J16" s="110">
        <v>0</v>
      </c>
    </row>
    <row r="17" spans="1:26" ht="18" customHeight="1" x14ac:dyDescent="0.75">
      <c r="A17" s="11"/>
      <c r="B17" s="58">
        <v>2</v>
      </c>
      <c r="C17" s="62" t="s">
        <v>32</v>
      </c>
      <c r="D17" s="69"/>
      <c r="E17" s="67"/>
      <c r="F17" s="72"/>
      <c r="G17" s="52">
        <v>7</v>
      </c>
      <c r="H17" s="108" t="s">
        <v>38</v>
      </c>
      <c r="I17" s="118"/>
      <c r="J17" s="111">
        <f>'SO 6159'!Z33</f>
        <v>0</v>
      </c>
    </row>
    <row r="18" spans="1:26" ht="18" customHeight="1" x14ac:dyDescent="0.75">
      <c r="A18" s="11"/>
      <c r="B18" s="59">
        <v>3</v>
      </c>
      <c r="C18" s="63" t="s">
        <v>33</v>
      </c>
      <c r="D18" s="70">
        <f>'Rekap 6159'!B16</f>
        <v>0</v>
      </c>
      <c r="E18" s="68">
        <f>'Rekap 6159'!C16</f>
        <v>0</v>
      </c>
      <c r="F18" s="73">
        <f>'Rekap 6159'!D16</f>
        <v>0</v>
      </c>
      <c r="G18" s="52">
        <v>8</v>
      </c>
      <c r="H18" s="108" t="s">
        <v>39</v>
      </c>
      <c r="I18" s="118"/>
      <c r="J18" s="111">
        <v>0</v>
      </c>
    </row>
    <row r="19" spans="1:26" ht="18" customHeight="1" x14ac:dyDescent="0.75">
      <c r="A19" s="11"/>
      <c r="B19" s="59">
        <v>4</v>
      </c>
      <c r="C19" s="64"/>
      <c r="D19" s="70"/>
      <c r="E19" s="68"/>
      <c r="F19" s="73"/>
      <c r="G19" s="52">
        <v>9</v>
      </c>
      <c r="H19" s="116"/>
      <c r="I19" s="118"/>
      <c r="J19" s="117"/>
    </row>
    <row r="20" spans="1:26" ht="18" customHeight="1" thickBot="1" x14ac:dyDescent="0.9">
      <c r="A20" s="11"/>
      <c r="B20" s="59">
        <v>5</v>
      </c>
      <c r="C20" s="65" t="s">
        <v>34</v>
      </c>
      <c r="D20" s="71"/>
      <c r="E20" s="92"/>
      <c r="F20" s="99">
        <f>SUM(F16:F19)</f>
        <v>0</v>
      </c>
      <c r="G20" s="52">
        <v>10</v>
      </c>
      <c r="H20" s="108" t="s">
        <v>34</v>
      </c>
      <c r="I20" s="120"/>
      <c r="J20" s="91">
        <f>SUM(J16:J19)</f>
        <v>0</v>
      </c>
    </row>
    <row r="21" spans="1:26" ht="18" customHeight="1" thickTop="1" x14ac:dyDescent="0.75">
      <c r="A21" s="11"/>
      <c r="B21" s="56" t="s">
        <v>47</v>
      </c>
      <c r="C21" s="60" t="s">
        <v>7</v>
      </c>
      <c r="D21" s="66"/>
      <c r="E21" s="18"/>
      <c r="F21" s="90"/>
      <c r="G21" s="56" t="s">
        <v>55</v>
      </c>
      <c r="H21" s="53" t="s">
        <v>7</v>
      </c>
      <c r="I21" s="28"/>
      <c r="J21" s="121"/>
    </row>
    <row r="22" spans="1:26" ht="18" customHeight="1" x14ac:dyDescent="0.75">
      <c r="A22" s="11"/>
      <c r="B22" s="51">
        <v>11</v>
      </c>
      <c r="C22" s="54" t="s">
        <v>48</v>
      </c>
      <c r="D22" s="78"/>
      <c r="E22" s="80" t="s">
        <v>51</v>
      </c>
      <c r="F22" s="72">
        <f>((F16*U22*1)+(F17*V22*1)+(F18*W22*1))/100</f>
        <v>0</v>
      </c>
      <c r="G22" s="51">
        <v>16</v>
      </c>
      <c r="H22" s="107" t="s">
        <v>56</v>
      </c>
      <c r="I22" s="119" t="s">
        <v>53</v>
      </c>
      <c r="J22" s="110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75">
      <c r="A23" s="11"/>
      <c r="B23" s="52">
        <v>12</v>
      </c>
      <c r="C23" s="55" t="s">
        <v>49</v>
      </c>
      <c r="D23" s="57"/>
      <c r="E23" s="80" t="s">
        <v>52</v>
      </c>
      <c r="F23" s="73">
        <f>((F16*U23*0)+(F17*V23*0)+(F18*W23*0))/100</f>
        <v>0</v>
      </c>
      <c r="G23" s="52">
        <v>17</v>
      </c>
      <c r="H23" s="108" t="s">
        <v>57</v>
      </c>
      <c r="I23" s="119" t="s">
        <v>53</v>
      </c>
      <c r="J23" s="111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75">
      <c r="A24" s="11"/>
      <c r="B24" s="52">
        <v>13</v>
      </c>
      <c r="C24" s="55" t="s">
        <v>50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8" t="s">
        <v>58</v>
      </c>
      <c r="I24" s="119" t="s">
        <v>54</v>
      </c>
      <c r="J24" s="111">
        <f>((F16*X24*2.1)+(F17*Y24*2.1)+(F18*Z24*2.1))/100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75">
      <c r="A25" s="11"/>
      <c r="B25" s="52">
        <v>14</v>
      </c>
      <c r="C25" s="19"/>
      <c r="D25" s="57"/>
      <c r="E25" s="81"/>
      <c r="F25" s="79"/>
      <c r="G25" s="52">
        <v>19</v>
      </c>
      <c r="H25" s="116"/>
      <c r="I25" s="118"/>
      <c r="J25" s="117"/>
    </row>
    <row r="26" spans="1:26" ht="18" customHeight="1" thickBot="1" x14ac:dyDescent="0.9">
      <c r="A26" s="11"/>
      <c r="B26" s="52">
        <v>15</v>
      </c>
      <c r="C26" s="55"/>
      <c r="D26" s="57"/>
      <c r="E26" s="57"/>
      <c r="F26" s="100"/>
      <c r="G26" s="52">
        <v>20</v>
      </c>
      <c r="H26" s="108" t="s">
        <v>34</v>
      </c>
      <c r="I26" s="120"/>
      <c r="J26" s="91">
        <f>SUM(J22:J25)+SUM(F22:F25)</f>
        <v>0</v>
      </c>
    </row>
    <row r="27" spans="1:26" ht="18" customHeight="1" thickTop="1" x14ac:dyDescent="0.75">
      <c r="A27" s="11"/>
      <c r="B27" s="93"/>
      <c r="C27" s="132" t="s">
        <v>64</v>
      </c>
      <c r="D27" s="125"/>
      <c r="E27" s="94"/>
      <c r="F27" s="29"/>
      <c r="G27" s="101" t="s">
        <v>40</v>
      </c>
      <c r="H27" s="96" t="s">
        <v>41</v>
      </c>
      <c r="I27" s="28"/>
      <c r="J27" s="31"/>
    </row>
    <row r="28" spans="1:26" ht="18" customHeight="1" x14ac:dyDescent="0.75">
      <c r="A28" s="11"/>
      <c r="B28" s="25"/>
      <c r="C28" s="123"/>
      <c r="D28" s="126"/>
      <c r="E28" s="21"/>
      <c r="F28" s="11"/>
      <c r="G28" s="102">
        <v>21</v>
      </c>
      <c r="H28" s="106" t="s">
        <v>42</v>
      </c>
      <c r="I28" s="113"/>
      <c r="J28" s="89">
        <f>F20+J20+F26+J26</f>
        <v>0</v>
      </c>
    </row>
    <row r="29" spans="1:26" ht="18" customHeight="1" x14ac:dyDescent="0.75">
      <c r="A29" s="11"/>
      <c r="B29" s="74"/>
      <c r="C29" s="124"/>
      <c r="D29" s="127"/>
      <c r="E29" s="21"/>
      <c r="F29" s="11"/>
      <c r="G29" s="51">
        <v>22</v>
      </c>
      <c r="H29" s="107" t="s">
        <v>43</v>
      </c>
      <c r="I29" s="114">
        <f>J28-SUM('SO 6159'!K9:'SO 6159'!K32)</f>
        <v>0</v>
      </c>
      <c r="J29" s="110">
        <f>ROUND(((ROUND(I29,2)*20)*1/100),2)</f>
        <v>0</v>
      </c>
    </row>
    <row r="30" spans="1:26" ht="18" customHeight="1" x14ac:dyDescent="0.75">
      <c r="A30" s="11"/>
      <c r="B30" s="22"/>
      <c r="C30" s="116"/>
      <c r="D30" s="118"/>
      <c r="E30" s="21"/>
      <c r="F30" s="11"/>
      <c r="G30" s="52">
        <v>23</v>
      </c>
      <c r="H30" s="108" t="s">
        <v>44</v>
      </c>
      <c r="I30" s="80">
        <f>SUM('SO 6159'!K9:'SO 6159'!K32)</f>
        <v>0</v>
      </c>
      <c r="J30" s="111">
        <f>ROUND(((ROUND(I30,2)*0)/100),2)</f>
        <v>0</v>
      </c>
    </row>
    <row r="31" spans="1:26" ht="18" customHeight="1" x14ac:dyDescent="0.75">
      <c r="A31" s="11"/>
      <c r="B31" s="23"/>
      <c r="C31" s="128"/>
      <c r="D31" s="129"/>
      <c r="E31" s="21"/>
      <c r="F31" s="11"/>
      <c r="G31" s="102">
        <v>24</v>
      </c>
      <c r="H31" s="106" t="s">
        <v>45</v>
      </c>
      <c r="I31" s="105"/>
      <c r="J31" s="122">
        <f>SUM(J28:J30)</f>
        <v>0</v>
      </c>
    </row>
    <row r="32" spans="1:26" ht="18" customHeight="1" thickBot="1" x14ac:dyDescent="0.9">
      <c r="A32" s="11"/>
      <c r="B32" s="40"/>
      <c r="C32" s="109"/>
      <c r="D32" s="115"/>
      <c r="E32" s="75"/>
      <c r="F32" s="76"/>
      <c r="G32" s="51" t="s">
        <v>46</v>
      </c>
      <c r="H32" s="109"/>
      <c r="I32" s="115"/>
      <c r="J32" s="112"/>
    </row>
    <row r="33" spans="1:10" ht="18" customHeight="1" thickTop="1" x14ac:dyDescent="0.75">
      <c r="A33" s="11"/>
      <c r="B33" s="93"/>
      <c r="C33" s="94"/>
      <c r="D33" s="130" t="s">
        <v>62</v>
      </c>
      <c r="E33" s="15"/>
      <c r="F33" s="95"/>
      <c r="G33" s="103">
        <v>26</v>
      </c>
      <c r="H33" s="131" t="s">
        <v>63</v>
      </c>
      <c r="I33" s="29"/>
      <c r="J33" s="104"/>
    </row>
    <row r="34" spans="1:10" ht="18" customHeight="1" x14ac:dyDescent="0.7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7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7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7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7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7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9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5" thickTop="1" x14ac:dyDescent="0.7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00"/>
  <sheetViews>
    <sheetView workbookViewId="0">
      <selection activeCell="E24" sqref="E24"/>
    </sheetView>
  </sheetViews>
  <sheetFormatPr defaultColWidth="0" defaultRowHeight="14.75" x14ac:dyDescent="0.75"/>
  <cols>
    <col min="1" max="1" width="40.7265625" customWidth="1"/>
    <col min="2" max="4" width="12.7265625" customWidth="1"/>
    <col min="5" max="6" width="15.7265625" customWidth="1"/>
    <col min="7" max="7" width="3.7265625" customWidth="1"/>
    <col min="8" max="9" width="9.1328125" hidden="1" customWidth="1"/>
    <col min="10" max="26" width="0" hidden="1" customWidth="1"/>
    <col min="27" max="16384" width="9.1328125" hidden="1"/>
  </cols>
  <sheetData>
    <row r="1" spans="1:26" ht="35.15" customHeight="1" x14ac:dyDescent="0.75">
      <c r="A1" s="205" t="s">
        <v>25</v>
      </c>
      <c r="B1" s="206"/>
      <c r="C1" s="206"/>
      <c r="D1" s="207"/>
      <c r="E1" s="135" t="s">
        <v>23</v>
      </c>
      <c r="F1" s="134"/>
      <c r="W1">
        <v>30.126000000000001</v>
      </c>
    </row>
    <row r="2" spans="1:26" ht="20.149999999999999" customHeight="1" x14ac:dyDescent="0.75">
      <c r="A2" s="205" t="s">
        <v>26</v>
      </c>
      <c r="B2" s="206"/>
      <c r="C2" s="206"/>
      <c r="D2" s="207"/>
      <c r="E2" s="135" t="s">
        <v>21</v>
      </c>
      <c r="F2" s="134"/>
    </row>
    <row r="3" spans="1:26" ht="20.149999999999999" customHeight="1" x14ac:dyDescent="0.75">
      <c r="A3" s="205" t="s">
        <v>27</v>
      </c>
      <c r="B3" s="206"/>
      <c r="C3" s="206"/>
      <c r="D3" s="207"/>
      <c r="E3" s="135" t="s">
        <v>743</v>
      </c>
      <c r="F3" s="134"/>
    </row>
    <row r="4" spans="1:26" x14ac:dyDescent="0.75">
      <c r="A4" s="136" t="s">
        <v>1</v>
      </c>
      <c r="B4" s="133"/>
      <c r="C4" s="133"/>
      <c r="D4" s="133"/>
      <c r="E4" s="133"/>
      <c r="F4" s="133"/>
    </row>
    <row r="5" spans="1:26" x14ac:dyDescent="0.75">
      <c r="A5" s="136" t="s">
        <v>401</v>
      </c>
      <c r="B5" s="133"/>
      <c r="C5" s="133"/>
      <c r="D5" s="133"/>
      <c r="E5" s="133"/>
      <c r="F5" s="133"/>
    </row>
    <row r="6" spans="1:26" x14ac:dyDescent="0.75">
      <c r="A6" s="133"/>
      <c r="B6" s="133"/>
      <c r="C6" s="133"/>
      <c r="D6" s="133"/>
      <c r="E6" s="133"/>
      <c r="F6" s="133"/>
    </row>
    <row r="7" spans="1:26" x14ac:dyDescent="0.75">
      <c r="A7" s="133"/>
      <c r="B7" s="133"/>
      <c r="C7" s="133"/>
      <c r="D7" s="133"/>
      <c r="E7" s="133"/>
      <c r="F7" s="133"/>
    </row>
    <row r="8" spans="1:26" x14ac:dyDescent="0.75">
      <c r="A8" s="137" t="s">
        <v>68</v>
      </c>
      <c r="B8" s="133"/>
      <c r="C8" s="133"/>
      <c r="D8" s="133"/>
      <c r="E8" s="133"/>
      <c r="F8" s="133"/>
    </row>
    <row r="9" spans="1:26" x14ac:dyDescent="0.75">
      <c r="A9" s="138" t="s">
        <v>65</v>
      </c>
      <c r="B9" s="138" t="s">
        <v>59</v>
      </c>
      <c r="C9" s="138" t="s">
        <v>60</v>
      </c>
      <c r="D9" s="138" t="s">
        <v>34</v>
      </c>
      <c r="E9" s="138" t="s">
        <v>66</v>
      </c>
      <c r="F9" s="138" t="s">
        <v>67</v>
      </c>
    </row>
    <row r="10" spans="1:26" x14ac:dyDescent="0.75">
      <c r="A10" s="145" t="s">
        <v>69</v>
      </c>
      <c r="B10" s="146"/>
      <c r="C10" s="142"/>
      <c r="D10" s="142"/>
      <c r="E10" s="143"/>
      <c r="F10" s="143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x14ac:dyDescent="0.75">
      <c r="A11" s="147" t="s">
        <v>71</v>
      </c>
      <c r="B11" s="148">
        <f>'SO 6159'!L12</f>
        <v>0</v>
      </c>
      <c r="C11" s="148">
        <f>'SO 6159'!M12</f>
        <v>0</v>
      </c>
      <c r="D11" s="148">
        <f>'SO 6159'!I12</f>
        <v>0</v>
      </c>
      <c r="E11" s="149">
        <f>'SO 6159'!S12</f>
        <v>0</v>
      </c>
      <c r="F11" s="149">
        <f>'SO 6159'!V12</f>
        <v>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x14ac:dyDescent="0.75">
      <c r="A12" s="2" t="s">
        <v>69</v>
      </c>
      <c r="B12" s="150">
        <f>'SO 6159'!L14</f>
        <v>0</v>
      </c>
      <c r="C12" s="150">
        <f>'SO 6159'!M14</f>
        <v>0</v>
      </c>
      <c r="D12" s="150">
        <f>'SO 6159'!I14</f>
        <v>0</v>
      </c>
      <c r="E12" s="151">
        <f>'SO 6159'!S14</f>
        <v>0</v>
      </c>
      <c r="F12" s="151">
        <f>'SO 6159'!V14</f>
        <v>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x14ac:dyDescent="0.75">
      <c r="A13" s="1"/>
      <c r="B13" s="140"/>
      <c r="C13" s="140"/>
      <c r="D13" s="140"/>
      <c r="E13" s="139"/>
      <c r="F13" s="139"/>
    </row>
    <row r="14" spans="1:26" x14ac:dyDescent="0.75">
      <c r="A14" s="2" t="s">
        <v>402</v>
      </c>
      <c r="B14" s="150"/>
      <c r="C14" s="148"/>
      <c r="D14" s="148"/>
      <c r="E14" s="149"/>
      <c r="F14" s="149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x14ac:dyDescent="0.75">
      <c r="A15" s="147" t="s">
        <v>403</v>
      </c>
      <c r="B15" s="148">
        <f>'SO 6159'!L23</f>
        <v>0</v>
      </c>
      <c r="C15" s="148">
        <f>'SO 6159'!M23</f>
        <v>0</v>
      </c>
      <c r="D15" s="148">
        <f>'SO 6159'!I23</f>
        <v>0</v>
      </c>
      <c r="E15" s="149">
        <f>'SO 6159'!S23</f>
        <v>0</v>
      </c>
      <c r="F15" s="149">
        <f>'SO 6159'!V23</f>
        <v>0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x14ac:dyDescent="0.75">
      <c r="A16" s="2" t="s">
        <v>402</v>
      </c>
      <c r="B16" s="150">
        <f>'SO 6159'!L25</f>
        <v>0</v>
      </c>
      <c r="C16" s="150">
        <f>'SO 6159'!M25</f>
        <v>0</v>
      </c>
      <c r="D16" s="150">
        <f>'SO 6159'!I25</f>
        <v>0</v>
      </c>
      <c r="E16" s="151">
        <f>'SO 6159'!S25</f>
        <v>0</v>
      </c>
      <c r="F16" s="151">
        <f>'SO 6159'!V25</f>
        <v>0</v>
      </c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x14ac:dyDescent="0.75">
      <c r="A17" s="1"/>
      <c r="B17" s="140"/>
      <c r="C17" s="140"/>
      <c r="D17" s="140"/>
      <c r="E17" s="139"/>
      <c r="F17" s="139"/>
    </row>
    <row r="18" spans="1:26" x14ac:dyDescent="0.75">
      <c r="A18" s="2" t="s">
        <v>8</v>
      </c>
      <c r="B18" s="150"/>
      <c r="C18" s="148"/>
      <c r="D18" s="148"/>
      <c r="E18" s="149"/>
      <c r="F18" s="149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x14ac:dyDescent="0.75">
      <c r="A19" s="147" t="s">
        <v>404</v>
      </c>
      <c r="B19" s="148">
        <f>'SO 6159'!L30</f>
        <v>0</v>
      </c>
      <c r="C19" s="148">
        <f>'SO 6159'!M30</f>
        <v>0</v>
      </c>
      <c r="D19" s="148">
        <f>'SO 6159'!I30</f>
        <v>0</v>
      </c>
      <c r="E19" s="149">
        <f>'SO 6159'!S30</f>
        <v>0</v>
      </c>
      <c r="F19" s="149">
        <f>'SO 6159'!V30</f>
        <v>0</v>
      </c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x14ac:dyDescent="0.75">
      <c r="A20" s="2" t="s">
        <v>8</v>
      </c>
      <c r="B20" s="150">
        <f>'SO 6159'!L32</f>
        <v>0</v>
      </c>
      <c r="C20" s="150">
        <f>'SO 6159'!M32</f>
        <v>0</v>
      </c>
      <c r="D20" s="150">
        <f>'SO 6159'!I32</f>
        <v>0</v>
      </c>
      <c r="E20" s="151">
        <f>'SO 6159'!S32</f>
        <v>0</v>
      </c>
      <c r="F20" s="151">
        <f>'SO 6159'!V32</f>
        <v>0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x14ac:dyDescent="0.75">
      <c r="A21" s="1"/>
      <c r="B21" s="140"/>
      <c r="C21" s="140"/>
      <c r="D21" s="140"/>
      <c r="E21" s="139"/>
      <c r="F21" s="139"/>
    </row>
    <row r="22" spans="1:26" x14ac:dyDescent="0.75">
      <c r="A22" s="2" t="s">
        <v>89</v>
      </c>
      <c r="B22" s="150">
        <f>'SO 6159'!L33</f>
        <v>0</v>
      </c>
      <c r="C22" s="150">
        <f>'SO 6159'!M33</f>
        <v>0</v>
      </c>
      <c r="D22" s="150">
        <f>'SO 6159'!I33</f>
        <v>0</v>
      </c>
      <c r="E22" s="151">
        <f>'SO 6159'!S33</f>
        <v>0</v>
      </c>
      <c r="F22" s="151">
        <f>'SO 6159'!V33</f>
        <v>0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x14ac:dyDescent="0.75">
      <c r="A23" s="1"/>
      <c r="B23" s="140"/>
      <c r="C23" s="140"/>
      <c r="D23" s="140"/>
      <c r="E23" s="139"/>
      <c r="F23" s="139"/>
    </row>
    <row r="24" spans="1:26" x14ac:dyDescent="0.75">
      <c r="A24" s="1"/>
      <c r="B24" s="140"/>
      <c r="C24" s="140"/>
      <c r="D24" s="140"/>
      <c r="E24" s="139"/>
      <c r="F24" s="139"/>
    </row>
    <row r="25" spans="1:26" x14ac:dyDescent="0.75">
      <c r="A25" s="1"/>
      <c r="B25" s="140"/>
      <c r="C25" s="140"/>
      <c r="D25" s="140"/>
      <c r="E25" s="139"/>
      <c r="F25" s="139"/>
    </row>
    <row r="26" spans="1:26" x14ac:dyDescent="0.75">
      <c r="A26" s="1"/>
      <c r="B26" s="140"/>
      <c r="C26" s="140"/>
      <c r="D26" s="140"/>
      <c r="E26" s="139"/>
      <c r="F26" s="139"/>
    </row>
    <row r="27" spans="1:26" x14ac:dyDescent="0.75">
      <c r="A27" s="1"/>
      <c r="B27" s="140"/>
      <c r="C27" s="140"/>
      <c r="D27" s="140"/>
      <c r="E27" s="139"/>
      <c r="F27" s="139"/>
    </row>
    <row r="28" spans="1:26" x14ac:dyDescent="0.75">
      <c r="A28" s="1"/>
      <c r="B28" s="140"/>
      <c r="C28" s="140"/>
      <c r="D28" s="140"/>
      <c r="E28" s="139"/>
      <c r="F28" s="139"/>
    </row>
    <row r="29" spans="1:26" x14ac:dyDescent="0.75">
      <c r="A29" s="1"/>
      <c r="B29" s="140"/>
      <c r="C29" s="140"/>
      <c r="D29" s="140"/>
      <c r="E29" s="139"/>
      <c r="F29" s="139"/>
    </row>
    <row r="30" spans="1:26" x14ac:dyDescent="0.75">
      <c r="A30" s="1"/>
      <c r="B30" s="140"/>
      <c r="C30" s="140"/>
      <c r="D30" s="140"/>
      <c r="E30" s="139"/>
      <c r="F30" s="139"/>
    </row>
    <row r="31" spans="1:26" x14ac:dyDescent="0.75">
      <c r="A31" s="1"/>
      <c r="B31" s="140"/>
      <c r="C31" s="140"/>
      <c r="D31" s="140"/>
      <c r="E31" s="139"/>
      <c r="F31" s="139"/>
    </row>
    <row r="32" spans="1:26" x14ac:dyDescent="0.75">
      <c r="A32" s="1"/>
      <c r="B32" s="140"/>
      <c r="C32" s="140"/>
      <c r="D32" s="140"/>
      <c r="E32" s="139"/>
      <c r="F32" s="139"/>
    </row>
    <row r="33" spans="1:6" x14ac:dyDescent="0.75">
      <c r="A33" s="1"/>
      <c r="B33" s="140"/>
      <c r="C33" s="140"/>
      <c r="D33" s="140"/>
      <c r="E33" s="139"/>
      <c r="F33" s="139"/>
    </row>
    <row r="34" spans="1:6" x14ac:dyDescent="0.75">
      <c r="A34" s="1"/>
      <c r="B34" s="140"/>
      <c r="C34" s="140"/>
      <c r="D34" s="140"/>
      <c r="E34" s="139"/>
      <c r="F34" s="139"/>
    </row>
    <row r="35" spans="1:6" x14ac:dyDescent="0.75">
      <c r="A35" s="1"/>
      <c r="B35" s="140"/>
      <c r="C35" s="140"/>
      <c r="D35" s="140"/>
      <c r="E35" s="139"/>
      <c r="F35" s="139"/>
    </row>
    <row r="36" spans="1:6" x14ac:dyDescent="0.75">
      <c r="A36" s="1"/>
      <c r="B36" s="140"/>
      <c r="C36" s="140"/>
      <c r="D36" s="140"/>
      <c r="E36" s="139"/>
      <c r="F36" s="139"/>
    </row>
    <row r="37" spans="1:6" x14ac:dyDescent="0.75">
      <c r="A37" s="1"/>
      <c r="B37" s="140"/>
      <c r="C37" s="140"/>
      <c r="D37" s="140"/>
      <c r="E37" s="139"/>
      <c r="F37" s="139"/>
    </row>
    <row r="38" spans="1:6" x14ac:dyDescent="0.75">
      <c r="A38" s="1"/>
      <c r="B38" s="140"/>
      <c r="C38" s="140"/>
      <c r="D38" s="140"/>
      <c r="E38" s="139"/>
      <c r="F38" s="139"/>
    </row>
    <row r="39" spans="1:6" x14ac:dyDescent="0.75">
      <c r="A39" s="1"/>
      <c r="B39" s="140"/>
      <c r="C39" s="140"/>
      <c r="D39" s="140"/>
      <c r="E39" s="139"/>
      <c r="F39" s="139"/>
    </row>
    <row r="40" spans="1:6" x14ac:dyDescent="0.75">
      <c r="A40" s="1"/>
      <c r="B40" s="140"/>
      <c r="C40" s="140"/>
      <c r="D40" s="140"/>
      <c r="E40" s="139"/>
      <c r="F40" s="139"/>
    </row>
    <row r="41" spans="1:6" x14ac:dyDescent="0.75">
      <c r="A41" s="1"/>
      <c r="B41" s="140"/>
      <c r="C41" s="140"/>
      <c r="D41" s="140"/>
      <c r="E41" s="139"/>
      <c r="F41" s="139"/>
    </row>
    <row r="42" spans="1:6" x14ac:dyDescent="0.75">
      <c r="A42" s="1"/>
      <c r="B42" s="140"/>
      <c r="C42" s="140"/>
      <c r="D42" s="140"/>
      <c r="E42" s="139"/>
      <c r="F42" s="139"/>
    </row>
    <row r="43" spans="1:6" x14ac:dyDescent="0.75">
      <c r="A43" s="1"/>
      <c r="B43" s="140"/>
      <c r="C43" s="140"/>
      <c r="D43" s="140"/>
      <c r="E43" s="139"/>
      <c r="F43" s="139"/>
    </row>
    <row r="44" spans="1:6" x14ac:dyDescent="0.75">
      <c r="A44" s="1"/>
      <c r="B44" s="140"/>
      <c r="C44" s="140"/>
      <c r="D44" s="140"/>
      <c r="E44" s="139"/>
      <c r="F44" s="139"/>
    </row>
    <row r="45" spans="1:6" x14ac:dyDescent="0.75">
      <c r="A45" s="1"/>
      <c r="B45" s="140"/>
      <c r="C45" s="140"/>
      <c r="D45" s="140"/>
      <c r="E45" s="139"/>
      <c r="F45" s="139"/>
    </row>
    <row r="46" spans="1:6" x14ac:dyDescent="0.75">
      <c r="A46" s="1"/>
      <c r="B46" s="140"/>
      <c r="C46" s="140"/>
      <c r="D46" s="140"/>
      <c r="E46" s="139"/>
      <c r="F46" s="139"/>
    </row>
    <row r="47" spans="1:6" x14ac:dyDescent="0.75">
      <c r="A47" s="1"/>
      <c r="B47" s="140"/>
      <c r="C47" s="140"/>
      <c r="D47" s="140"/>
      <c r="E47" s="139"/>
      <c r="F47" s="139"/>
    </row>
    <row r="48" spans="1:6" x14ac:dyDescent="0.75">
      <c r="A48" s="1"/>
      <c r="B48" s="140"/>
      <c r="C48" s="140"/>
      <c r="D48" s="140"/>
      <c r="E48" s="139"/>
      <c r="F48" s="139"/>
    </row>
    <row r="49" spans="1:6" x14ac:dyDescent="0.75">
      <c r="A49" s="1"/>
      <c r="B49" s="140"/>
      <c r="C49" s="140"/>
      <c r="D49" s="140"/>
      <c r="E49" s="139"/>
      <c r="F49" s="139"/>
    </row>
    <row r="50" spans="1:6" x14ac:dyDescent="0.75">
      <c r="A50" s="1"/>
      <c r="B50" s="140"/>
      <c r="C50" s="140"/>
      <c r="D50" s="140"/>
      <c r="E50" s="139"/>
      <c r="F50" s="139"/>
    </row>
    <row r="51" spans="1:6" x14ac:dyDescent="0.75">
      <c r="A51" s="1"/>
      <c r="B51" s="140"/>
      <c r="C51" s="140"/>
      <c r="D51" s="140"/>
      <c r="E51" s="139"/>
      <c r="F51" s="139"/>
    </row>
    <row r="52" spans="1:6" x14ac:dyDescent="0.75">
      <c r="A52" s="1"/>
      <c r="B52" s="140"/>
      <c r="C52" s="140"/>
      <c r="D52" s="140"/>
      <c r="E52" s="139"/>
      <c r="F52" s="139"/>
    </row>
    <row r="53" spans="1:6" x14ac:dyDescent="0.75">
      <c r="A53" s="1"/>
      <c r="B53" s="140"/>
      <c r="C53" s="140"/>
      <c r="D53" s="140"/>
      <c r="E53" s="139"/>
      <c r="F53" s="139"/>
    </row>
    <row r="54" spans="1:6" x14ac:dyDescent="0.75">
      <c r="A54" s="1"/>
      <c r="B54" s="140"/>
      <c r="C54" s="140"/>
      <c r="D54" s="140"/>
      <c r="E54" s="139"/>
      <c r="F54" s="139"/>
    </row>
    <row r="55" spans="1:6" x14ac:dyDescent="0.75">
      <c r="A55" s="1"/>
      <c r="B55" s="140"/>
      <c r="C55" s="140"/>
      <c r="D55" s="140"/>
      <c r="E55" s="139"/>
      <c r="F55" s="139"/>
    </row>
    <row r="56" spans="1:6" x14ac:dyDescent="0.75">
      <c r="A56" s="1"/>
      <c r="B56" s="140"/>
      <c r="C56" s="140"/>
      <c r="D56" s="140"/>
      <c r="E56" s="139"/>
      <c r="F56" s="139"/>
    </row>
    <row r="57" spans="1:6" x14ac:dyDescent="0.75">
      <c r="A57" s="1"/>
      <c r="B57" s="140"/>
      <c r="C57" s="140"/>
      <c r="D57" s="140"/>
      <c r="E57" s="139"/>
      <c r="F57" s="139"/>
    </row>
    <row r="58" spans="1:6" x14ac:dyDescent="0.75">
      <c r="A58" s="1"/>
      <c r="B58" s="140"/>
      <c r="C58" s="140"/>
      <c r="D58" s="140"/>
      <c r="E58" s="139"/>
      <c r="F58" s="139"/>
    </row>
    <row r="59" spans="1:6" x14ac:dyDescent="0.75">
      <c r="A59" s="1"/>
      <c r="B59" s="140"/>
      <c r="C59" s="140"/>
      <c r="D59" s="140"/>
      <c r="E59" s="139"/>
      <c r="F59" s="139"/>
    </row>
    <row r="60" spans="1:6" x14ac:dyDescent="0.75">
      <c r="A60" s="1"/>
      <c r="B60" s="140"/>
      <c r="C60" s="140"/>
      <c r="D60" s="140"/>
      <c r="E60" s="139"/>
      <c r="F60" s="139"/>
    </row>
    <row r="61" spans="1:6" x14ac:dyDescent="0.75">
      <c r="A61" s="1"/>
      <c r="B61" s="140"/>
      <c r="C61" s="140"/>
      <c r="D61" s="140"/>
      <c r="E61" s="139"/>
      <c r="F61" s="139"/>
    </row>
    <row r="62" spans="1:6" x14ac:dyDescent="0.75">
      <c r="A62" s="1"/>
      <c r="B62" s="140"/>
      <c r="C62" s="140"/>
      <c r="D62" s="140"/>
      <c r="E62" s="139"/>
      <c r="F62" s="139"/>
    </row>
    <row r="63" spans="1:6" x14ac:dyDescent="0.75">
      <c r="A63" s="1"/>
      <c r="B63" s="140"/>
      <c r="C63" s="140"/>
      <c r="D63" s="140"/>
      <c r="E63" s="139"/>
      <c r="F63" s="139"/>
    </row>
    <row r="64" spans="1:6" x14ac:dyDescent="0.75">
      <c r="A64" s="1"/>
      <c r="B64" s="140"/>
      <c r="C64" s="140"/>
      <c r="D64" s="140"/>
      <c r="E64" s="139"/>
      <c r="F64" s="139"/>
    </row>
    <row r="65" spans="1:6" x14ac:dyDescent="0.75">
      <c r="A65" s="1"/>
      <c r="B65" s="140"/>
      <c r="C65" s="140"/>
      <c r="D65" s="140"/>
      <c r="E65" s="139"/>
      <c r="F65" s="139"/>
    </row>
    <row r="66" spans="1:6" x14ac:dyDescent="0.75">
      <c r="A66" s="1"/>
      <c r="B66" s="140"/>
      <c r="C66" s="140"/>
      <c r="D66" s="140"/>
      <c r="E66" s="139"/>
      <c r="F66" s="139"/>
    </row>
    <row r="67" spans="1:6" x14ac:dyDescent="0.75">
      <c r="A67" s="1"/>
      <c r="B67" s="140"/>
      <c r="C67" s="140"/>
      <c r="D67" s="140"/>
      <c r="E67" s="139"/>
      <c r="F67" s="139"/>
    </row>
    <row r="68" spans="1:6" x14ac:dyDescent="0.75">
      <c r="A68" s="1"/>
      <c r="B68" s="140"/>
      <c r="C68" s="140"/>
      <c r="D68" s="140"/>
      <c r="E68" s="139"/>
      <c r="F68" s="139"/>
    </row>
    <row r="69" spans="1:6" x14ac:dyDescent="0.75">
      <c r="A69" s="1"/>
      <c r="B69" s="140"/>
      <c r="C69" s="140"/>
      <c r="D69" s="140"/>
      <c r="E69" s="139"/>
      <c r="F69" s="139"/>
    </row>
    <row r="70" spans="1:6" x14ac:dyDescent="0.75">
      <c r="A70" s="1"/>
      <c r="B70" s="140"/>
      <c r="C70" s="140"/>
      <c r="D70" s="140"/>
      <c r="E70" s="139"/>
      <c r="F70" s="139"/>
    </row>
    <row r="71" spans="1:6" x14ac:dyDescent="0.75">
      <c r="A71" s="1"/>
      <c r="B71" s="140"/>
      <c r="C71" s="140"/>
      <c r="D71" s="140"/>
      <c r="E71" s="139"/>
      <c r="F71" s="139"/>
    </row>
    <row r="72" spans="1:6" x14ac:dyDescent="0.75">
      <c r="A72" s="1"/>
      <c r="B72" s="140"/>
      <c r="C72" s="140"/>
      <c r="D72" s="140"/>
      <c r="E72" s="139"/>
      <c r="F72" s="139"/>
    </row>
    <row r="73" spans="1:6" x14ac:dyDescent="0.75">
      <c r="A73" s="1"/>
      <c r="B73" s="140"/>
      <c r="C73" s="140"/>
      <c r="D73" s="140"/>
      <c r="E73" s="139"/>
      <c r="F73" s="139"/>
    </row>
    <row r="74" spans="1:6" x14ac:dyDescent="0.75">
      <c r="A74" s="1"/>
      <c r="B74" s="1"/>
      <c r="C74" s="1"/>
      <c r="D74" s="1"/>
      <c r="E74" s="1"/>
      <c r="F74" s="1"/>
    </row>
    <row r="75" spans="1:6" x14ac:dyDescent="0.75">
      <c r="A75" s="1"/>
      <c r="B75" s="1"/>
      <c r="C75" s="1"/>
      <c r="D75" s="1"/>
      <c r="E75" s="1"/>
      <c r="F75" s="1"/>
    </row>
    <row r="76" spans="1:6" x14ac:dyDescent="0.75">
      <c r="A76" s="1"/>
      <c r="B76" s="1"/>
      <c r="C76" s="1"/>
      <c r="D76" s="1"/>
      <c r="E76" s="1"/>
      <c r="F76" s="1"/>
    </row>
    <row r="77" spans="1:6" x14ac:dyDescent="0.75">
      <c r="A77" s="1"/>
      <c r="B77" s="1"/>
      <c r="C77" s="1"/>
      <c r="D77" s="1"/>
      <c r="E77" s="1"/>
      <c r="F77" s="1"/>
    </row>
    <row r="78" spans="1:6" x14ac:dyDescent="0.75">
      <c r="A78" s="1"/>
      <c r="B78" s="1"/>
      <c r="C78" s="1"/>
      <c r="D78" s="1"/>
      <c r="E78" s="1"/>
      <c r="F78" s="1"/>
    </row>
    <row r="79" spans="1:6" x14ac:dyDescent="0.75">
      <c r="A79" s="1"/>
      <c r="B79" s="1"/>
      <c r="C79" s="1"/>
      <c r="D79" s="1"/>
      <c r="E79" s="1"/>
      <c r="F79" s="1"/>
    </row>
    <row r="80" spans="1:6" x14ac:dyDescent="0.75">
      <c r="A80" s="1"/>
      <c r="B80" s="1"/>
      <c r="C80" s="1"/>
      <c r="D80" s="1"/>
      <c r="E80" s="1"/>
      <c r="F80" s="1"/>
    </row>
    <row r="81" spans="1:6" x14ac:dyDescent="0.75">
      <c r="A81" s="1"/>
      <c r="B81" s="1"/>
      <c r="C81" s="1"/>
      <c r="D81" s="1"/>
      <c r="E81" s="1"/>
      <c r="F81" s="1"/>
    </row>
    <row r="82" spans="1:6" x14ac:dyDescent="0.75">
      <c r="A82" s="1"/>
      <c r="B82" s="1"/>
      <c r="C82" s="1"/>
      <c r="D82" s="1"/>
      <c r="E82" s="1"/>
      <c r="F82" s="1"/>
    </row>
    <row r="83" spans="1:6" x14ac:dyDescent="0.75">
      <c r="A83" s="1"/>
      <c r="B83" s="1"/>
      <c r="C83" s="1"/>
      <c r="D83" s="1"/>
      <c r="E83" s="1"/>
      <c r="F83" s="1"/>
    </row>
    <row r="84" spans="1:6" x14ac:dyDescent="0.75">
      <c r="A84" s="1"/>
      <c r="B84" s="1"/>
      <c r="C84" s="1"/>
      <c r="D84" s="1"/>
      <c r="E84" s="1"/>
      <c r="F84" s="1"/>
    </row>
    <row r="85" spans="1:6" x14ac:dyDescent="0.75">
      <c r="A85" s="1"/>
      <c r="B85" s="1"/>
      <c r="C85" s="1"/>
      <c r="D85" s="1"/>
      <c r="E85" s="1"/>
      <c r="F85" s="1"/>
    </row>
    <row r="86" spans="1:6" x14ac:dyDescent="0.75">
      <c r="A86" s="1"/>
      <c r="B86" s="1"/>
      <c r="C86" s="1"/>
      <c r="D86" s="1"/>
      <c r="E86" s="1"/>
      <c r="F86" s="1"/>
    </row>
    <row r="87" spans="1:6" x14ac:dyDescent="0.75">
      <c r="A87" s="1"/>
      <c r="B87" s="1"/>
      <c r="C87" s="1"/>
      <c r="D87" s="1"/>
      <c r="E87" s="1"/>
      <c r="F87" s="1"/>
    </row>
    <row r="88" spans="1:6" x14ac:dyDescent="0.75">
      <c r="A88" s="1"/>
      <c r="B88" s="1"/>
      <c r="C88" s="1"/>
      <c r="D88" s="1"/>
      <c r="E88" s="1"/>
      <c r="F88" s="1"/>
    </row>
    <row r="89" spans="1:6" x14ac:dyDescent="0.75">
      <c r="A89" s="1"/>
      <c r="B89" s="1"/>
      <c r="C89" s="1"/>
      <c r="D89" s="1"/>
      <c r="E89" s="1"/>
      <c r="F89" s="1"/>
    </row>
    <row r="90" spans="1:6" x14ac:dyDescent="0.75">
      <c r="A90" s="1"/>
      <c r="B90" s="1"/>
      <c r="C90" s="1"/>
      <c r="D90" s="1"/>
      <c r="E90" s="1"/>
      <c r="F90" s="1"/>
    </row>
    <row r="91" spans="1:6" x14ac:dyDescent="0.75">
      <c r="A91" s="1"/>
      <c r="B91" s="1"/>
      <c r="C91" s="1"/>
      <c r="D91" s="1"/>
      <c r="E91" s="1"/>
      <c r="F91" s="1"/>
    </row>
    <row r="92" spans="1:6" x14ac:dyDescent="0.75">
      <c r="A92" s="1"/>
      <c r="B92" s="1"/>
      <c r="C92" s="1"/>
      <c r="D92" s="1"/>
      <c r="E92" s="1"/>
      <c r="F92" s="1"/>
    </row>
    <row r="93" spans="1:6" x14ac:dyDescent="0.75">
      <c r="A93" s="1"/>
      <c r="B93" s="1"/>
      <c r="C93" s="1"/>
      <c r="D93" s="1"/>
      <c r="E93" s="1"/>
      <c r="F93" s="1"/>
    </row>
    <row r="94" spans="1:6" x14ac:dyDescent="0.75">
      <c r="A94" s="1"/>
      <c r="B94" s="1"/>
      <c r="C94" s="1"/>
      <c r="D94" s="1"/>
      <c r="E94" s="1"/>
      <c r="F94" s="1"/>
    </row>
    <row r="95" spans="1:6" x14ac:dyDescent="0.75">
      <c r="A95" s="1"/>
      <c r="B95" s="1"/>
      <c r="C95" s="1"/>
      <c r="D95" s="1"/>
      <c r="E95" s="1"/>
      <c r="F95" s="1"/>
    </row>
    <row r="96" spans="1:6" x14ac:dyDescent="0.75">
      <c r="A96" s="1"/>
      <c r="B96" s="1"/>
      <c r="C96" s="1"/>
      <c r="D96" s="1"/>
      <c r="E96" s="1"/>
      <c r="F96" s="1"/>
    </row>
    <row r="97" spans="1:6" x14ac:dyDescent="0.75">
      <c r="A97" s="1"/>
      <c r="B97" s="1"/>
      <c r="C97" s="1"/>
      <c r="D97" s="1"/>
      <c r="E97" s="1"/>
      <c r="F97" s="1"/>
    </row>
    <row r="98" spans="1:6" x14ac:dyDescent="0.75">
      <c r="A98" s="1"/>
      <c r="B98" s="1"/>
      <c r="C98" s="1"/>
      <c r="D98" s="1"/>
      <c r="E98" s="1"/>
      <c r="F98" s="1"/>
    </row>
    <row r="99" spans="1:6" x14ac:dyDescent="0.75">
      <c r="A99" s="1"/>
      <c r="B99" s="1"/>
      <c r="C99" s="1"/>
      <c r="D99" s="1"/>
      <c r="E99" s="1"/>
      <c r="F99" s="1"/>
    </row>
    <row r="100" spans="1:6" x14ac:dyDescent="0.75">
      <c r="A100" s="1"/>
      <c r="B100" s="1"/>
      <c r="C100" s="1"/>
      <c r="D100" s="1"/>
      <c r="E100" s="1"/>
      <c r="F100" s="1"/>
    </row>
    <row r="101" spans="1:6" x14ac:dyDescent="0.75">
      <c r="A101" s="1"/>
      <c r="B101" s="1"/>
      <c r="C101" s="1"/>
      <c r="D101" s="1"/>
      <c r="E101" s="1"/>
      <c r="F101" s="1"/>
    </row>
    <row r="102" spans="1:6" x14ac:dyDescent="0.75">
      <c r="A102" s="1"/>
      <c r="B102" s="1"/>
      <c r="C102" s="1"/>
      <c r="D102" s="1"/>
      <c r="E102" s="1"/>
      <c r="F102" s="1"/>
    </row>
    <row r="103" spans="1:6" x14ac:dyDescent="0.75">
      <c r="A103" s="1"/>
      <c r="B103" s="1"/>
      <c r="C103" s="1"/>
      <c r="D103" s="1"/>
      <c r="E103" s="1"/>
      <c r="F103" s="1"/>
    </row>
    <row r="104" spans="1:6" x14ac:dyDescent="0.75">
      <c r="A104" s="1"/>
      <c r="B104" s="1"/>
      <c r="C104" s="1"/>
      <c r="D104" s="1"/>
      <c r="E104" s="1"/>
      <c r="F104" s="1"/>
    </row>
    <row r="105" spans="1:6" x14ac:dyDescent="0.75">
      <c r="A105" s="1"/>
      <c r="B105" s="1"/>
      <c r="C105" s="1"/>
      <c r="D105" s="1"/>
      <c r="E105" s="1"/>
      <c r="F105" s="1"/>
    </row>
    <row r="106" spans="1:6" x14ac:dyDescent="0.75">
      <c r="A106" s="1"/>
      <c r="B106" s="1"/>
      <c r="C106" s="1"/>
      <c r="D106" s="1"/>
      <c r="E106" s="1"/>
      <c r="F106" s="1"/>
    </row>
    <row r="107" spans="1:6" x14ac:dyDescent="0.75">
      <c r="A107" s="1"/>
      <c r="B107" s="1"/>
      <c r="C107" s="1"/>
      <c r="D107" s="1"/>
      <c r="E107" s="1"/>
      <c r="F107" s="1"/>
    </row>
    <row r="108" spans="1:6" x14ac:dyDescent="0.75">
      <c r="A108" s="1"/>
      <c r="B108" s="1"/>
      <c r="C108" s="1"/>
      <c r="D108" s="1"/>
      <c r="E108" s="1"/>
      <c r="F108" s="1"/>
    </row>
    <row r="109" spans="1:6" x14ac:dyDescent="0.75">
      <c r="A109" s="1"/>
      <c r="B109" s="1"/>
      <c r="C109" s="1"/>
      <c r="D109" s="1"/>
      <c r="E109" s="1"/>
      <c r="F109" s="1"/>
    </row>
    <row r="110" spans="1:6" x14ac:dyDescent="0.75">
      <c r="A110" s="1"/>
      <c r="B110" s="1"/>
      <c r="C110" s="1"/>
      <c r="D110" s="1"/>
      <c r="E110" s="1"/>
      <c r="F110" s="1"/>
    </row>
    <row r="111" spans="1:6" x14ac:dyDescent="0.75">
      <c r="A111" s="1"/>
      <c r="B111" s="1"/>
      <c r="C111" s="1"/>
      <c r="D111" s="1"/>
      <c r="E111" s="1"/>
      <c r="F111" s="1"/>
    </row>
    <row r="112" spans="1:6" x14ac:dyDescent="0.75">
      <c r="A112" s="1"/>
      <c r="B112" s="1"/>
      <c r="C112" s="1"/>
      <c r="D112" s="1"/>
      <c r="E112" s="1"/>
      <c r="F112" s="1"/>
    </row>
    <row r="113" spans="1:6" x14ac:dyDescent="0.75">
      <c r="A113" s="1"/>
      <c r="B113" s="1"/>
      <c r="C113" s="1"/>
      <c r="D113" s="1"/>
      <c r="E113" s="1"/>
      <c r="F113" s="1"/>
    </row>
    <row r="114" spans="1:6" x14ac:dyDescent="0.75">
      <c r="A114" s="1"/>
      <c r="B114" s="1"/>
      <c r="C114" s="1"/>
      <c r="D114" s="1"/>
      <c r="E114" s="1"/>
      <c r="F114" s="1"/>
    </row>
    <row r="115" spans="1:6" x14ac:dyDescent="0.75">
      <c r="A115" s="1"/>
      <c r="B115" s="1"/>
      <c r="C115" s="1"/>
      <c r="D115" s="1"/>
      <c r="E115" s="1"/>
      <c r="F115" s="1"/>
    </row>
    <row r="116" spans="1:6" x14ac:dyDescent="0.75">
      <c r="A116" s="1"/>
      <c r="B116" s="1"/>
      <c r="C116" s="1"/>
      <c r="D116" s="1"/>
      <c r="E116" s="1"/>
      <c r="F116" s="1"/>
    </row>
    <row r="117" spans="1:6" x14ac:dyDescent="0.75">
      <c r="A117" s="1"/>
      <c r="B117" s="1"/>
      <c r="C117" s="1"/>
      <c r="D117" s="1"/>
      <c r="E117" s="1"/>
      <c r="F117" s="1"/>
    </row>
    <row r="118" spans="1:6" x14ac:dyDescent="0.75">
      <c r="A118" s="1"/>
      <c r="B118" s="1"/>
      <c r="C118" s="1"/>
      <c r="D118" s="1"/>
      <c r="E118" s="1"/>
      <c r="F118" s="1"/>
    </row>
    <row r="119" spans="1:6" x14ac:dyDescent="0.75">
      <c r="A119" s="1"/>
      <c r="B119" s="1"/>
      <c r="C119" s="1"/>
      <c r="D119" s="1"/>
      <c r="E119" s="1"/>
      <c r="F119" s="1"/>
    </row>
    <row r="120" spans="1:6" x14ac:dyDescent="0.75">
      <c r="A120" s="1"/>
      <c r="B120" s="1"/>
      <c r="C120" s="1"/>
      <c r="D120" s="1"/>
      <c r="E120" s="1"/>
      <c r="F120" s="1"/>
    </row>
    <row r="121" spans="1:6" x14ac:dyDescent="0.75">
      <c r="A121" s="1"/>
      <c r="B121" s="1"/>
      <c r="C121" s="1"/>
      <c r="D121" s="1"/>
      <c r="E121" s="1"/>
      <c r="F121" s="1"/>
    </row>
    <row r="122" spans="1:6" x14ac:dyDescent="0.75">
      <c r="A122" s="1"/>
      <c r="B122" s="1"/>
      <c r="C122" s="1"/>
      <c r="D122" s="1"/>
      <c r="E122" s="1"/>
      <c r="F122" s="1"/>
    </row>
    <row r="123" spans="1:6" x14ac:dyDescent="0.75">
      <c r="A123" s="1"/>
      <c r="B123" s="1"/>
      <c r="C123" s="1"/>
      <c r="D123" s="1"/>
      <c r="E123" s="1"/>
      <c r="F123" s="1"/>
    </row>
    <row r="124" spans="1:6" x14ac:dyDescent="0.75">
      <c r="A124" s="1"/>
      <c r="B124" s="1"/>
      <c r="C124" s="1"/>
      <c r="D124" s="1"/>
      <c r="E124" s="1"/>
      <c r="F124" s="1"/>
    </row>
    <row r="125" spans="1:6" x14ac:dyDescent="0.75">
      <c r="A125" s="1"/>
      <c r="B125" s="1"/>
      <c r="C125" s="1"/>
      <c r="D125" s="1"/>
      <c r="E125" s="1"/>
      <c r="F125" s="1"/>
    </row>
    <row r="126" spans="1:6" x14ac:dyDescent="0.75">
      <c r="A126" s="1"/>
      <c r="B126" s="1"/>
      <c r="C126" s="1"/>
      <c r="D126" s="1"/>
      <c r="E126" s="1"/>
      <c r="F126" s="1"/>
    </row>
    <row r="127" spans="1:6" x14ac:dyDescent="0.75">
      <c r="A127" s="1"/>
      <c r="B127" s="1"/>
      <c r="C127" s="1"/>
      <c r="D127" s="1"/>
      <c r="E127" s="1"/>
      <c r="F127" s="1"/>
    </row>
    <row r="128" spans="1:6" x14ac:dyDescent="0.75">
      <c r="A128" s="1"/>
      <c r="B128" s="1"/>
      <c r="C128" s="1"/>
      <c r="D128" s="1"/>
      <c r="E128" s="1"/>
      <c r="F128" s="1"/>
    </row>
    <row r="129" spans="1:6" x14ac:dyDescent="0.75">
      <c r="A129" s="1"/>
      <c r="B129" s="1"/>
      <c r="C129" s="1"/>
      <c r="D129" s="1"/>
      <c r="E129" s="1"/>
      <c r="F129" s="1"/>
    </row>
    <row r="130" spans="1:6" x14ac:dyDescent="0.75">
      <c r="A130" s="1"/>
      <c r="B130" s="1"/>
      <c r="C130" s="1"/>
      <c r="D130" s="1"/>
      <c r="E130" s="1"/>
      <c r="F130" s="1"/>
    </row>
    <row r="131" spans="1:6" x14ac:dyDescent="0.75">
      <c r="A131" s="1"/>
      <c r="B131" s="1"/>
      <c r="C131" s="1"/>
      <c r="D131" s="1"/>
      <c r="E131" s="1"/>
      <c r="F131" s="1"/>
    </row>
    <row r="132" spans="1:6" x14ac:dyDescent="0.75">
      <c r="A132" s="1"/>
      <c r="B132" s="1"/>
      <c r="C132" s="1"/>
      <c r="D132" s="1"/>
      <c r="E132" s="1"/>
      <c r="F132" s="1"/>
    </row>
    <row r="133" spans="1:6" x14ac:dyDescent="0.75">
      <c r="A133" s="1"/>
      <c r="B133" s="1"/>
      <c r="C133" s="1"/>
      <c r="D133" s="1"/>
      <c r="E133" s="1"/>
      <c r="F133" s="1"/>
    </row>
    <row r="134" spans="1:6" x14ac:dyDescent="0.75">
      <c r="A134" s="1"/>
      <c r="B134" s="1"/>
      <c r="C134" s="1"/>
      <c r="D134" s="1"/>
      <c r="E134" s="1"/>
      <c r="F134" s="1"/>
    </row>
    <row r="135" spans="1:6" x14ac:dyDescent="0.75">
      <c r="A135" s="1"/>
      <c r="B135" s="1"/>
      <c r="C135" s="1"/>
      <c r="D135" s="1"/>
      <c r="E135" s="1"/>
      <c r="F135" s="1"/>
    </row>
    <row r="136" spans="1:6" x14ac:dyDescent="0.75">
      <c r="A136" s="1"/>
      <c r="B136" s="1"/>
      <c r="C136" s="1"/>
      <c r="D136" s="1"/>
      <c r="E136" s="1"/>
      <c r="F136" s="1"/>
    </row>
    <row r="137" spans="1:6" x14ac:dyDescent="0.75">
      <c r="A137" s="1"/>
      <c r="B137" s="1"/>
      <c r="C137" s="1"/>
      <c r="D137" s="1"/>
      <c r="E137" s="1"/>
      <c r="F137" s="1"/>
    </row>
    <row r="138" spans="1:6" x14ac:dyDescent="0.75">
      <c r="A138" s="1"/>
      <c r="B138" s="1"/>
      <c r="C138" s="1"/>
      <c r="D138" s="1"/>
      <c r="E138" s="1"/>
      <c r="F138" s="1"/>
    </row>
    <row r="139" spans="1:6" x14ac:dyDescent="0.75">
      <c r="A139" s="1"/>
      <c r="B139" s="1"/>
      <c r="C139" s="1"/>
      <c r="D139" s="1"/>
      <c r="E139" s="1"/>
      <c r="F139" s="1"/>
    </row>
    <row r="140" spans="1:6" x14ac:dyDescent="0.75">
      <c r="A140" s="1"/>
      <c r="B140" s="1"/>
      <c r="C140" s="1"/>
      <c r="D140" s="1"/>
      <c r="E140" s="1"/>
      <c r="F140" s="1"/>
    </row>
    <row r="141" spans="1:6" x14ac:dyDescent="0.75">
      <c r="A141" s="1"/>
      <c r="B141" s="1"/>
      <c r="C141" s="1"/>
      <c r="D141" s="1"/>
      <c r="E141" s="1"/>
      <c r="F141" s="1"/>
    </row>
    <row r="142" spans="1:6" x14ac:dyDescent="0.75">
      <c r="A142" s="1"/>
      <c r="B142" s="1"/>
      <c r="C142" s="1"/>
      <c r="D142" s="1"/>
      <c r="E142" s="1"/>
      <c r="F142" s="1"/>
    </row>
    <row r="143" spans="1:6" x14ac:dyDescent="0.75">
      <c r="A143" s="1"/>
      <c r="B143" s="1"/>
      <c r="C143" s="1"/>
      <c r="D143" s="1"/>
      <c r="E143" s="1"/>
      <c r="F143" s="1"/>
    </row>
    <row r="144" spans="1:6" x14ac:dyDescent="0.75">
      <c r="A144" s="1"/>
      <c r="B144" s="1"/>
      <c r="C144" s="1"/>
      <c r="D144" s="1"/>
      <c r="E144" s="1"/>
      <c r="F144" s="1"/>
    </row>
    <row r="145" spans="1:6" x14ac:dyDescent="0.75">
      <c r="A145" s="1"/>
      <c r="B145" s="1"/>
      <c r="C145" s="1"/>
      <c r="D145" s="1"/>
      <c r="E145" s="1"/>
      <c r="F145" s="1"/>
    </row>
    <row r="146" spans="1:6" x14ac:dyDescent="0.75">
      <c r="A146" s="1"/>
      <c r="B146" s="1"/>
      <c r="C146" s="1"/>
      <c r="D146" s="1"/>
      <c r="E146" s="1"/>
      <c r="F146" s="1"/>
    </row>
    <row r="147" spans="1:6" x14ac:dyDescent="0.75">
      <c r="A147" s="1"/>
      <c r="B147" s="1"/>
      <c r="C147" s="1"/>
      <c r="D147" s="1"/>
      <c r="E147" s="1"/>
      <c r="F147" s="1"/>
    </row>
    <row r="148" spans="1:6" x14ac:dyDescent="0.75">
      <c r="A148" s="1"/>
      <c r="B148" s="1"/>
      <c r="C148" s="1"/>
      <c r="D148" s="1"/>
      <c r="E148" s="1"/>
      <c r="F148" s="1"/>
    </row>
    <row r="149" spans="1:6" x14ac:dyDescent="0.75">
      <c r="A149" s="1"/>
      <c r="B149" s="1"/>
      <c r="C149" s="1"/>
      <c r="D149" s="1"/>
      <c r="E149" s="1"/>
      <c r="F149" s="1"/>
    </row>
    <row r="150" spans="1:6" x14ac:dyDescent="0.75">
      <c r="A150" s="1"/>
      <c r="B150" s="1"/>
      <c r="C150" s="1"/>
      <c r="D150" s="1"/>
      <c r="E150" s="1"/>
      <c r="F150" s="1"/>
    </row>
    <row r="151" spans="1:6" x14ac:dyDescent="0.75">
      <c r="A151" s="1"/>
      <c r="B151" s="1"/>
      <c r="C151" s="1"/>
      <c r="D151" s="1"/>
      <c r="E151" s="1"/>
      <c r="F151" s="1"/>
    </row>
    <row r="152" spans="1:6" x14ac:dyDescent="0.75">
      <c r="A152" s="1"/>
      <c r="B152" s="1"/>
      <c r="C152" s="1"/>
      <c r="D152" s="1"/>
      <c r="E152" s="1"/>
      <c r="F152" s="1"/>
    </row>
    <row r="153" spans="1:6" x14ac:dyDescent="0.75">
      <c r="A153" s="1"/>
      <c r="B153" s="1"/>
      <c r="C153" s="1"/>
      <c r="D153" s="1"/>
      <c r="E153" s="1"/>
      <c r="F153" s="1"/>
    </row>
    <row r="154" spans="1:6" x14ac:dyDescent="0.75">
      <c r="A154" s="1"/>
      <c r="B154" s="1"/>
      <c r="C154" s="1"/>
      <c r="D154" s="1"/>
      <c r="E154" s="1"/>
      <c r="F154" s="1"/>
    </row>
    <row r="155" spans="1:6" x14ac:dyDescent="0.75">
      <c r="A155" s="1"/>
      <c r="B155" s="1"/>
      <c r="C155" s="1"/>
      <c r="D155" s="1"/>
      <c r="E155" s="1"/>
      <c r="F155" s="1"/>
    </row>
    <row r="156" spans="1:6" x14ac:dyDescent="0.75">
      <c r="A156" s="1"/>
      <c r="B156" s="1"/>
      <c r="C156" s="1"/>
      <c r="D156" s="1"/>
      <c r="E156" s="1"/>
      <c r="F156" s="1"/>
    </row>
    <row r="157" spans="1:6" x14ac:dyDescent="0.75">
      <c r="A157" s="1"/>
      <c r="B157" s="1"/>
      <c r="C157" s="1"/>
      <c r="D157" s="1"/>
      <c r="E157" s="1"/>
      <c r="F157" s="1"/>
    </row>
    <row r="158" spans="1:6" x14ac:dyDescent="0.75">
      <c r="A158" s="1"/>
      <c r="B158" s="1"/>
      <c r="C158" s="1"/>
      <c r="D158" s="1"/>
      <c r="E158" s="1"/>
      <c r="F158" s="1"/>
    </row>
    <row r="159" spans="1:6" x14ac:dyDescent="0.75">
      <c r="A159" s="1"/>
      <c r="B159" s="1"/>
      <c r="C159" s="1"/>
      <c r="D159" s="1"/>
      <c r="E159" s="1"/>
      <c r="F159" s="1"/>
    </row>
    <row r="160" spans="1:6" x14ac:dyDescent="0.75">
      <c r="A160" s="1"/>
      <c r="B160" s="1"/>
      <c r="C160" s="1"/>
      <c r="D160" s="1"/>
      <c r="E160" s="1"/>
      <c r="F160" s="1"/>
    </row>
    <row r="161" spans="1:6" x14ac:dyDescent="0.75">
      <c r="A161" s="1"/>
      <c r="B161" s="1"/>
      <c r="C161" s="1"/>
      <c r="D161" s="1"/>
      <c r="E161" s="1"/>
      <c r="F161" s="1"/>
    </row>
    <row r="162" spans="1:6" x14ac:dyDescent="0.75">
      <c r="A162" s="1"/>
      <c r="B162" s="1"/>
      <c r="C162" s="1"/>
      <c r="D162" s="1"/>
      <c r="E162" s="1"/>
      <c r="F162" s="1"/>
    </row>
    <row r="163" spans="1:6" x14ac:dyDescent="0.75">
      <c r="A163" s="1"/>
      <c r="B163" s="1"/>
      <c r="C163" s="1"/>
      <c r="D163" s="1"/>
      <c r="E163" s="1"/>
      <c r="F163" s="1"/>
    </row>
    <row r="164" spans="1:6" x14ac:dyDescent="0.75">
      <c r="A164" s="1"/>
      <c r="B164" s="1"/>
      <c r="C164" s="1"/>
      <c r="D164" s="1"/>
      <c r="E164" s="1"/>
      <c r="F164" s="1"/>
    </row>
    <row r="165" spans="1:6" x14ac:dyDescent="0.75">
      <c r="A165" s="1"/>
      <c r="B165" s="1"/>
      <c r="C165" s="1"/>
      <c r="D165" s="1"/>
      <c r="E165" s="1"/>
      <c r="F165" s="1"/>
    </row>
    <row r="166" spans="1:6" x14ac:dyDescent="0.75">
      <c r="A166" s="1"/>
      <c r="B166" s="1"/>
      <c r="C166" s="1"/>
      <c r="D166" s="1"/>
      <c r="E166" s="1"/>
      <c r="F166" s="1"/>
    </row>
    <row r="167" spans="1:6" x14ac:dyDescent="0.75">
      <c r="A167" s="1"/>
      <c r="B167" s="1"/>
      <c r="C167" s="1"/>
      <c r="D167" s="1"/>
      <c r="E167" s="1"/>
      <c r="F167" s="1"/>
    </row>
    <row r="168" spans="1:6" x14ac:dyDescent="0.75">
      <c r="A168" s="1"/>
      <c r="B168" s="1"/>
      <c r="C168" s="1"/>
      <c r="D168" s="1"/>
      <c r="E168" s="1"/>
      <c r="F168" s="1"/>
    </row>
    <row r="169" spans="1:6" x14ac:dyDescent="0.75">
      <c r="A169" s="1"/>
      <c r="B169" s="1"/>
      <c r="C169" s="1"/>
      <c r="D169" s="1"/>
      <c r="E169" s="1"/>
      <c r="F169" s="1"/>
    </row>
    <row r="170" spans="1:6" x14ac:dyDescent="0.75">
      <c r="A170" s="1"/>
      <c r="B170" s="1"/>
      <c r="C170" s="1"/>
      <c r="D170" s="1"/>
      <c r="E170" s="1"/>
      <c r="F170" s="1"/>
    </row>
    <row r="171" spans="1:6" x14ac:dyDescent="0.75">
      <c r="A171" s="1"/>
      <c r="B171" s="1"/>
      <c r="C171" s="1"/>
      <c r="D171" s="1"/>
      <c r="E171" s="1"/>
      <c r="F171" s="1"/>
    </row>
    <row r="172" spans="1:6" x14ac:dyDescent="0.75">
      <c r="A172" s="1"/>
      <c r="B172" s="1"/>
      <c r="C172" s="1"/>
      <c r="D172" s="1"/>
      <c r="E172" s="1"/>
      <c r="F172" s="1"/>
    </row>
    <row r="173" spans="1:6" x14ac:dyDescent="0.75">
      <c r="A173" s="1"/>
      <c r="B173" s="1"/>
      <c r="C173" s="1"/>
      <c r="D173" s="1"/>
      <c r="E173" s="1"/>
      <c r="F173" s="1"/>
    </row>
    <row r="174" spans="1:6" x14ac:dyDescent="0.75">
      <c r="A174" s="1"/>
      <c r="B174" s="1"/>
      <c r="C174" s="1"/>
      <c r="D174" s="1"/>
      <c r="E174" s="1"/>
      <c r="F174" s="1"/>
    </row>
    <row r="175" spans="1:6" x14ac:dyDescent="0.75">
      <c r="A175" s="1"/>
      <c r="B175" s="1"/>
      <c r="C175" s="1"/>
      <c r="D175" s="1"/>
      <c r="E175" s="1"/>
      <c r="F175" s="1"/>
    </row>
    <row r="176" spans="1:6" x14ac:dyDescent="0.75">
      <c r="A176" s="1"/>
      <c r="B176" s="1"/>
      <c r="C176" s="1"/>
      <c r="D176" s="1"/>
      <c r="E176" s="1"/>
      <c r="F176" s="1"/>
    </row>
    <row r="177" spans="1:6" x14ac:dyDescent="0.75">
      <c r="A177" s="1"/>
      <c r="B177" s="1"/>
      <c r="C177" s="1"/>
      <c r="D177" s="1"/>
      <c r="E177" s="1"/>
      <c r="F177" s="1"/>
    </row>
    <row r="178" spans="1:6" x14ac:dyDescent="0.75">
      <c r="A178" s="1"/>
      <c r="B178" s="1"/>
      <c r="C178" s="1"/>
      <c r="D178" s="1"/>
      <c r="E178" s="1"/>
      <c r="F178" s="1"/>
    </row>
    <row r="179" spans="1:6" x14ac:dyDescent="0.75">
      <c r="A179" s="1"/>
      <c r="B179" s="1"/>
      <c r="C179" s="1"/>
      <c r="D179" s="1"/>
      <c r="E179" s="1"/>
      <c r="F179" s="1"/>
    </row>
    <row r="180" spans="1:6" x14ac:dyDescent="0.75">
      <c r="A180" s="1"/>
      <c r="B180" s="1"/>
      <c r="C180" s="1"/>
      <c r="D180" s="1"/>
      <c r="E180" s="1"/>
      <c r="F180" s="1"/>
    </row>
    <row r="181" spans="1:6" x14ac:dyDescent="0.75">
      <c r="A181" s="1"/>
      <c r="B181" s="1"/>
      <c r="C181" s="1"/>
      <c r="D181" s="1"/>
      <c r="E181" s="1"/>
      <c r="F181" s="1"/>
    </row>
    <row r="182" spans="1:6" x14ac:dyDescent="0.75">
      <c r="A182" s="1"/>
      <c r="B182" s="1"/>
      <c r="C182" s="1"/>
      <c r="D182" s="1"/>
      <c r="E182" s="1"/>
      <c r="F182" s="1"/>
    </row>
    <row r="183" spans="1:6" x14ac:dyDescent="0.75">
      <c r="A183" s="1"/>
      <c r="B183" s="1"/>
      <c r="C183" s="1"/>
      <c r="D183" s="1"/>
      <c r="E183" s="1"/>
      <c r="F183" s="1"/>
    </row>
    <row r="184" spans="1:6" x14ac:dyDescent="0.75">
      <c r="A184" s="1"/>
      <c r="B184" s="1"/>
      <c r="C184" s="1"/>
      <c r="D184" s="1"/>
      <c r="E184" s="1"/>
      <c r="F184" s="1"/>
    </row>
    <row r="185" spans="1:6" x14ac:dyDescent="0.75">
      <c r="A185" s="1"/>
      <c r="B185" s="1"/>
      <c r="C185" s="1"/>
      <c r="D185" s="1"/>
      <c r="E185" s="1"/>
      <c r="F185" s="1"/>
    </row>
    <row r="186" spans="1:6" x14ac:dyDescent="0.75">
      <c r="A186" s="1"/>
      <c r="B186" s="1"/>
      <c r="C186" s="1"/>
      <c r="D186" s="1"/>
      <c r="E186" s="1"/>
      <c r="F186" s="1"/>
    </row>
    <row r="187" spans="1:6" x14ac:dyDescent="0.75">
      <c r="A187" s="1"/>
      <c r="B187" s="1"/>
      <c r="C187" s="1"/>
      <c r="D187" s="1"/>
      <c r="E187" s="1"/>
      <c r="F187" s="1"/>
    </row>
    <row r="188" spans="1:6" x14ac:dyDescent="0.75">
      <c r="A188" s="1"/>
      <c r="B188" s="1"/>
      <c r="C188" s="1"/>
      <c r="D188" s="1"/>
      <c r="E188" s="1"/>
      <c r="F188" s="1"/>
    </row>
    <row r="189" spans="1:6" x14ac:dyDescent="0.75">
      <c r="A189" s="1"/>
      <c r="B189" s="1"/>
      <c r="C189" s="1"/>
      <c r="D189" s="1"/>
      <c r="E189" s="1"/>
      <c r="F189" s="1"/>
    </row>
    <row r="190" spans="1:6" x14ac:dyDescent="0.75">
      <c r="A190" s="1"/>
      <c r="B190" s="1"/>
      <c r="C190" s="1"/>
      <c r="D190" s="1"/>
      <c r="E190" s="1"/>
      <c r="F190" s="1"/>
    </row>
    <row r="191" spans="1:6" x14ac:dyDescent="0.75">
      <c r="A191" s="1"/>
      <c r="B191" s="1"/>
      <c r="C191" s="1"/>
      <c r="D191" s="1"/>
      <c r="E191" s="1"/>
      <c r="F191" s="1"/>
    </row>
    <row r="192" spans="1:6" x14ac:dyDescent="0.75">
      <c r="A192" s="1"/>
      <c r="B192" s="1"/>
      <c r="C192" s="1"/>
      <c r="D192" s="1"/>
      <c r="E192" s="1"/>
      <c r="F192" s="1"/>
    </row>
    <row r="193" spans="1:6" x14ac:dyDescent="0.75">
      <c r="A193" s="1"/>
      <c r="B193" s="1"/>
      <c r="C193" s="1"/>
      <c r="D193" s="1"/>
      <c r="E193" s="1"/>
      <c r="F193" s="1"/>
    </row>
    <row r="194" spans="1:6" x14ac:dyDescent="0.75">
      <c r="A194" s="1"/>
      <c r="B194" s="1"/>
      <c r="C194" s="1"/>
      <c r="D194" s="1"/>
      <c r="E194" s="1"/>
      <c r="F194" s="1"/>
    </row>
    <row r="195" spans="1:6" x14ac:dyDescent="0.75">
      <c r="A195" s="1"/>
      <c r="B195" s="1"/>
      <c r="C195" s="1"/>
      <c r="D195" s="1"/>
      <c r="E195" s="1"/>
      <c r="F195" s="1"/>
    </row>
    <row r="196" spans="1:6" x14ac:dyDescent="0.75">
      <c r="A196" s="1"/>
      <c r="B196" s="1"/>
      <c r="C196" s="1"/>
      <c r="D196" s="1"/>
      <c r="E196" s="1"/>
      <c r="F196" s="1"/>
    </row>
    <row r="197" spans="1:6" x14ac:dyDescent="0.75">
      <c r="A197" s="1"/>
      <c r="B197" s="1"/>
      <c r="C197" s="1"/>
      <c r="D197" s="1"/>
      <c r="E197" s="1"/>
      <c r="F197" s="1"/>
    </row>
    <row r="198" spans="1:6" x14ac:dyDescent="0.75">
      <c r="A198" s="1"/>
      <c r="B198" s="1"/>
      <c r="C198" s="1"/>
      <c r="D198" s="1"/>
      <c r="E198" s="1"/>
      <c r="F198" s="1"/>
    </row>
    <row r="199" spans="1:6" x14ac:dyDescent="0.75">
      <c r="A199" s="1"/>
      <c r="B199" s="1"/>
      <c r="C199" s="1"/>
      <c r="D199" s="1"/>
      <c r="E199" s="1"/>
      <c r="F199" s="1"/>
    </row>
    <row r="200" spans="1:6" x14ac:dyDescent="0.75">
      <c r="A200" s="1"/>
      <c r="B200" s="1"/>
      <c r="C200" s="1"/>
      <c r="D200" s="1"/>
      <c r="E200" s="1"/>
      <c r="F200" s="1"/>
    </row>
    <row r="201" spans="1:6" x14ac:dyDescent="0.75">
      <c r="A201" s="1"/>
      <c r="B201" s="1"/>
      <c r="C201" s="1"/>
      <c r="D201" s="1"/>
      <c r="E201" s="1"/>
      <c r="F201" s="1"/>
    </row>
    <row r="202" spans="1:6" x14ac:dyDescent="0.75">
      <c r="A202" s="1"/>
      <c r="B202" s="1"/>
      <c r="C202" s="1"/>
      <c r="D202" s="1"/>
      <c r="E202" s="1"/>
      <c r="F202" s="1"/>
    </row>
    <row r="203" spans="1:6" x14ac:dyDescent="0.75">
      <c r="A203" s="1"/>
      <c r="B203" s="1"/>
      <c r="C203" s="1"/>
      <c r="D203" s="1"/>
      <c r="E203" s="1"/>
      <c r="F203" s="1"/>
    </row>
    <row r="204" spans="1:6" x14ac:dyDescent="0.75">
      <c r="A204" s="1"/>
      <c r="B204" s="1"/>
      <c r="C204" s="1"/>
      <c r="D204" s="1"/>
      <c r="E204" s="1"/>
      <c r="F204" s="1"/>
    </row>
    <row r="205" spans="1:6" x14ac:dyDescent="0.75">
      <c r="A205" s="1"/>
      <c r="B205" s="1"/>
      <c r="C205" s="1"/>
      <c r="D205" s="1"/>
      <c r="E205" s="1"/>
      <c r="F205" s="1"/>
    </row>
    <row r="206" spans="1:6" x14ac:dyDescent="0.75">
      <c r="A206" s="1"/>
      <c r="B206" s="1"/>
      <c r="C206" s="1"/>
      <c r="D206" s="1"/>
      <c r="E206" s="1"/>
      <c r="F206" s="1"/>
    </row>
    <row r="207" spans="1:6" x14ac:dyDescent="0.75">
      <c r="A207" s="1"/>
      <c r="B207" s="1"/>
      <c r="C207" s="1"/>
      <c r="D207" s="1"/>
      <c r="E207" s="1"/>
      <c r="F207" s="1"/>
    </row>
    <row r="208" spans="1:6" x14ac:dyDescent="0.75">
      <c r="A208" s="1"/>
      <c r="B208" s="1"/>
      <c r="C208" s="1"/>
      <c r="D208" s="1"/>
      <c r="E208" s="1"/>
      <c r="F208" s="1"/>
    </row>
    <row r="209" spans="1:6" x14ac:dyDescent="0.75">
      <c r="A209" s="1"/>
      <c r="B209" s="1"/>
      <c r="C209" s="1"/>
      <c r="D209" s="1"/>
      <c r="E209" s="1"/>
      <c r="F209" s="1"/>
    </row>
    <row r="210" spans="1:6" x14ac:dyDescent="0.75">
      <c r="A210" s="1"/>
      <c r="B210" s="1"/>
      <c r="C210" s="1"/>
      <c r="D210" s="1"/>
      <c r="E210" s="1"/>
      <c r="F210" s="1"/>
    </row>
    <row r="211" spans="1:6" x14ac:dyDescent="0.75">
      <c r="A211" s="1"/>
      <c r="B211" s="1"/>
      <c r="C211" s="1"/>
      <c r="D211" s="1"/>
      <c r="E211" s="1"/>
      <c r="F211" s="1"/>
    </row>
    <row r="212" spans="1:6" x14ac:dyDescent="0.75">
      <c r="A212" s="1"/>
      <c r="B212" s="1"/>
      <c r="C212" s="1"/>
      <c r="D212" s="1"/>
      <c r="E212" s="1"/>
      <c r="F212" s="1"/>
    </row>
    <row r="213" spans="1:6" x14ac:dyDescent="0.75">
      <c r="A213" s="1"/>
      <c r="B213" s="1"/>
      <c r="C213" s="1"/>
      <c r="D213" s="1"/>
      <c r="E213" s="1"/>
      <c r="F213" s="1"/>
    </row>
    <row r="214" spans="1:6" x14ac:dyDescent="0.75">
      <c r="A214" s="1"/>
      <c r="B214" s="1"/>
      <c r="C214" s="1"/>
      <c r="D214" s="1"/>
      <c r="E214" s="1"/>
      <c r="F214" s="1"/>
    </row>
    <row r="215" spans="1:6" x14ac:dyDescent="0.75">
      <c r="A215" s="1"/>
      <c r="B215" s="1"/>
      <c r="C215" s="1"/>
      <c r="D215" s="1"/>
      <c r="E215" s="1"/>
      <c r="F215" s="1"/>
    </row>
    <row r="216" spans="1:6" x14ac:dyDescent="0.75">
      <c r="A216" s="1"/>
      <c r="B216" s="1"/>
      <c r="C216" s="1"/>
      <c r="D216" s="1"/>
      <c r="E216" s="1"/>
      <c r="F216" s="1"/>
    </row>
    <row r="217" spans="1:6" x14ac:dyDescent="0.75">
      <c r="A217" s="1"/>
      <c r="B217" s="1"/>
      <c r="C217" s="1"/>
      <c r="D217" s="1"/>
      <c r="E217" s="1"/>
      <c r="F217" s="1"/>
    </row>
    <row r="218" spans="1:6" x14ac:dyDescent="0.75">
      <c r="A218" s="1"/>
      <c r="B218" s="1"/>
      <c r="C218" s="1"/>
      <c r="D218" s="1"/>
      <c r="E218" s="1"/>
      <c r="F218" s="1"/>
    </row>
    <row r="219" spans="1:6" x14ac:dyDescent="0.75">
      <c r="A219" s="1"/>
      <c r="B219" s="1"/>
      <c r="C219" s="1"/>
      <c r="D219" s="1"/>
      <c r="E219" s="1"/>
      <c r="F219" s="1"/>
    </row>
    <row r="220" spans="1:6" x14ac:dyDescent="0.75">
      <c r="A220" s="1"/>
      <c r="B220" s="1"/>
      <c r="C220" s="1"/>
      <c r="D220" s="1"/>
      <c r="E220" s="1"/>
      <c r="F220" s="1"/>
    </row>
    <row r="221" spans="1:6" x14ac:dyDescent="0.75">
      <c r="A221" s="1"/>
      <c r="B221" s="1"/>
      <c r="C221" s="1"/>
      <c r="D221" s="1"/>
      <c r="E221" s="1"/>
      <c r="F221" s="1"/>
    </row>
    <row r="222" spans="1:6" x14ac:dyDescent="0.75">
      <c r="A222" s="1"/>
      <c r="B222" s="1"/>
      <c r="C222" s="1"/>
      <c r="D222" s="1"/>
      <c r="E222" s="1"/>
      <c r="F222" s="1"/>
    </row>
    <row r="223" spans="1:6" x14ac:dyDescent="0.75">
      <c r="A223" s="1"/>
      <c r="B223" s="1"/>
      <c r="C223" s="1"/>
      <c r="D223" s="1"/>
      <c r="E223" s="1"/>
      <c r="F223" s="1"/>
    </row>
    <row r="224" spans="1:6" x14ac:dyDescent="0.75">
      <c r="A224" s="1"/>
      <c r="B224" s="1"/>
      <c r="C224" s="1"/>
      <c r="D224" s="1"/>
      <c r="E224" s="1"/>
      <c r="F224" s="1"/>
    </row>
    <row r="225" spans="1:6" x14ac:dyDescent="0.75">
      <c r="A225" s="1"/>
      <c r="B225" s="1"/>
      <c r="C225" s="1"/>
      <c r="D225" s="1"/>
      <c r="E225" s="1"/>
      <c r="F225" s="1"/>
    </row>
    <row r="226" spans="1:6" x14ac:dyDescent="0.75">
      <c r="A226" s="1"/>
      <c r="B226" s="1"/>
      <c r="C226" s="1"/>
      <c r="D226" s="1"/>
      <c r="E226" s="1"/>
      <c r="F226" s="1"/>
    </row>
    <row r="227" spans="1:6" x14ac:dyDescent="0.75">
      <c r="A227" s="1"/>
      <c r="B227" s="1"/>
      <c r="C227" s="1"/>
      <c r="D227" s="1"/>
      <c r="E227" s="1"/>
      <c r="F227" s="1"/>
    </row>
    <row r="228" spans="1:6" x14ac:dyDescent="0.75">
      <c r="A228" s="1"/>
      <c r="B228" s="1"/>
      <c r="C228" s="1"/>
      <c r="D228" s="1"/>
      <c r="E228" s="1"/>
      <c r="F228" s="1"/>
    </row>
    <row r="229" spans="1:6" x14ac:dyDescent="0.75">
      <c r="A229" s="1"/>
      <c r="B229" s="1"/>
      <c r="C229" s="1"/>
      <c r="D229" s="1"/>
      <c r="E229" s="1"/>
      <c r="F229" s="1"/>
    </row>
    <row r="230" spans="1:6" x14ac:dyDescent="0.75">
      <c r="A230" s="1"/>
      <c r="B230" s="1"/>
      <c r="C230" s="1"/>
      <c r="D230" s="1"/>
      <c r="E230" s="1"/>
      <c r="F230" s="1"/>
    </row>
    <row r="231" spans="1:6" x14ac:dyDescent="0.75">
      <c r="A231" s="1"/>
      <c r="B231" s="1"/>
      <c r="C231" s="1"/>
      <c r="D231" s="1"/>
      <c r="E231" s="1"/>
      <c r="F231" s="1"/>
    </row>
    <row r="232" spans="1:6" x14ac:dyDescent="0.75">
      <c r="A232" s="1"/>
      <c r="B232" s="1"/>
      <c r="C232" s="1"/>
      <c r="D232" s="1"/>
      <c r="E232" s="1"/>
      <c r="F232" s="1"/>
    </row>
    <row r="233" spans="1:6" x14ac:dyDescent="0.75">
      <c r="A233" s="1"/>
      <c r="B233" s="1"/>
      <c r="C233" s="1"/>
      <c r="D233" s="1"/>
      <c r="E233" s="1"/>
      <c r="F233" s="1"/>
    </row>
    <row r="234" spans="1:6" x14ac:dyDescent="0.75">
      <c r="A234" s="1"/>
      <c r="B234" s="1"/>
      <c r="C234" s="1"/>
      <c r="D234" s="1"/>
      <c r="E234" s="1"/>
      <c r="F234" s="1"/>
    </row>
    <row r="235" spans="1:6" x14ac:dyDescent="0.75">
      <c r="A235" s="1"/>
      <c r="B235" s="1"/>
      <c r="C235" s="1"/>
      <c r="D235" s="1"/>
      <c r="E235" s="1"/>
      <c r="F235" s="1"/>
    </row>
    <row r="236" spans="1:6" x14ac:dyDescent="0.75">
      <c r="A236" s="1"/>
      <c r="B236" s="1"/>
      <c r="C236" s="1"/>
      <c r="D236" s="1"/>
      <c r="E236" s="1"/>
      <c r="F236" s="1"/>
    </row>
    <row r="237" spans="1:6" x14ac:dyDescent="0.75">
      <c r="A237" s="1"/>
      <c r="B237" s="1"/>
      <c r="C237" s="1"/>
      <c r="D237" s="1"/>
      <c r="E237" s="1"/>
      <c r="F237" s="1"/>
    </row>
    <row r="238" spans="1:6" x14ac:dyDescent="0.75">
      <c r="A238" s="1"/>
      <c r="B238" s="1"/>
      <c r="C238" s="1"/>
      <c r="D238" s="1"/>
      <c r="E238" s="1"/>
      <c r="F238" s="1"/>
    </row>
    <row r="239" spans="1:6" x14ac:dyDescent="0.75">
      <c r="A239" s="1"/>
      <c r="B239" s="1"/>
      <c r="C239" s="1"/>
      <c r="D239" s="1"/>
      <c r="E239" s="1"/>
      <c r="F239" s="1"/>
    </row>
    <row r="240" spans="1:6" x14ac:dyDescent="0.75">
      <c r="A240" s="1"/>
      <c r="B240" s="1"/>
      <c r="C240" s="1"/>
      <c r="D240" s="1"/>
      <c r="E240" s="1"/>
      <c r="F240" s="1"/>
    </row>
    <row r="241" spans="1:6" x14ac:dyDescent="0.75">
      <c r="A241" s="1"/>
      <c r="B241" s="1"/>
      <c r="C241" s="1"/>
      <c r="D241" s="1"/>
      <c r="E241" s="1"/>
      <c r="F241" s="1"/>
    </row>
    <row r="242" spans="1:6" x14ac:dyDescent="0.75">
      <c r="A242" s="1"/>
      <c r="B242" s="1"/>
      <c r="C242" s="1"/>
      <c r="D242" s="1"/>
      <c r="E242" s="1"/>
      <c r="F242" s="1"/>
    </row>
    <row r="243" spans="1:6" x14ac:dyDescent="0.75">
      <c r="A243" s="1"/>
      <c r="B243" s="1"/>
      <c r="C243" s="1"/>
      <c r="D243" s="1"/>
      <c r="E243" s="1"/>
      <c r="F243" s="1"/>
    </row>
    <row r="244" spans="1:6" x14ac:dyDescent="0.75">
      <c r="A244" s="1"/>
      <c r="B244" s="1"/>
      <c r="C244" s="1"/>
      <c r="D244" s="1"/>
      <c r="E244" s="1"/>
      <c r="F244" s="1"/>
    </row>
    <row r="245" spans="1:6" x14ac:dyDescent="0.75">
      <c r="A245" s="1"/>
      <c r="B245" s="1"/>
      <c r="C245" s="1"/>
      <c r="D245" s="1"/>
      <c r="E245" s="1"/>
      <c r="F245" s="1"/>
    </row>
    <row r="246" spans="1:6" x14ac:dyDescent="0.75">
      <c r="A246" s="1"/>
      <c r="B246" s="1"/>
      <c r="C246" s="1"/>
      <c r="D246" s="1"/>
      <c r="E246" s="1"/>
      <c r="F246" s="1"/>
    </row>
    <row r="247" spans="1:6" x14ac:dyDescent="0.75">
      <c r="A247" s="1"/>
      <c r="B247" s="1"/>
      <c r="C247" s="1"/>
      <c r="D247" s="1"/>
      <c r="E247" s="1"/>
      <c r="F247" s="1"/>
    </row>
    <row r="248" spans="1:6" x14ac:dyDescent="0.75">
      <c r="A248" s="1"/>
      <c r="B248" s="1"/>
      <c r="C248" s="1"/>
      <c r="D248" s="1"/>
      <c r="E248" s="1"/>
      <c r="F248" s="1"/>
    </row>
    <row r="249" spans="1:6" x14ac:dyDescent="0.75">
      <c r="A249" s="1"/>
      <c r="B249" s="1"/>
      <c r="C249" s="1"/>
      <c r="D249" s="1"/>
      <c r="E249" s="1"/>
      <c r="F249" s="1"/>
    </row>
    <row r="250" spans="1:6" x14ac:dyDescent="0.75">
      <c r="A250" s="1"/>
      <c r="B250" s="1"/>
      <c r="C250" s="1"/>
      <c r="D250" s="1"/>
      <c r="E250" s="1"/>
      <c r="F250" s="1"/>
    </row>
    <row r="251" spans="1:6" x14ac:dyDescent="0.75">
      <c r="A251" s="1"/>
      <c r="B251" s="1"/>
      <c r="C251" s="1"/>
      <c r="D251" s="1"/>
      <c r="E251" s="1"/>
      <c r="F251" s="1"/>
    </row>
    <row r="252" spans="1:6" x14ac:dyDescent="0.75">
      <c r="A252" s="1"/>
      <c r="B252" s="1"/>
      <c r="C252" s="1"/>
      <c r="D252" s="1"/>
      <c r="E252" s="1"/>
      <c r="F252" s="1"/>
    </row>
    <row r="253" spans="1:6" x14ac:dyDescent="0.75">
      <c r="A253" s="1"/>
      <c r="B253" s="1"/>
      <c r="C253" s="1"/>
      <c r="D253" s="1"/>
      <c r="E253" s="1"/>
      <c r="F253" s="1"/>
    </row>
    <row r="254" spans="1:6" x14ac:dyDescent="0.75">
      <c r="A254" s="1"/>
      <c r="B254" s="1"/>
      <c r="C254" s="1"/>
      <c r="D254" s="1"/>
      <c r="E254" s="1"/>
      <c r="F254" s="1"/>
    </row>
    <row r="255" spans="1:6" x14ac:dyDescent="0.75">
      <c r="A255" s="1"/>
      <c r="B255" s="1"/>
      <c r="C255" s="1"/>
      <c r="D255" s="1"/>
      <c r="E255" s="1"/>
      <c r="F255" s="1"/>
    </row>
    <row r="256" spans="1:6" x14ac:dyDescent="0.75">
      <c r="A256" s="1"/>
      <c r="B256" s="1"/>
      <c r="C256" s="1"/>
      <c r="D256" s="1"/>
      <c r="E256" s="1"/>
      <c r="F256" s="1"/>
    </row>
    <row r="257" spans="1:6" x14ac:dyDescent="0.75">
      <c r="A257" s="1"/>
      <c r="B257" s="1"/>
      <c r="C257" s="1"/>
      <c r="D257" s="1"/>
      <c r="E257" s="1"/>
      <c r="F257" s="1"/>
    </row>
    <row r="258" spans="1:6" x14ac:dyDescent="0.75">
      <c r="A258" s="1"/>
      <c r="B258" s="1"/>
      <c r="C258" s="1"/>
      <c r="D258" s="1"/>
      <c r="E258" s="1"/>
      <c r="F258" s="1"/>
    </row>
    <row r="259" spans="1:6" x14ac:dyDescent="0.75">
      <c r="A259" s="1"/>
      <c r="B259" s="1"/>
      <c r="C259" s="1"/>
      <c r="D259" s="1"/>
      <c r="E259" s="1"/>
      <c r="F259" s="1"/>
    </row>
    <row r="260" spans="1:6" x14ac:dyDescent="0.75">
      <c r="A260" s="1"/>
      <c r="B260" s="1"/>
      <c r="C260" s="1"/>
      <c r="D260" s="1"/>
      <c r="E260" s="1"/>
      <c r="F260" s="1"/>
    </row>
    <row r="261" spans="1:6" x14ac:dyDescent="0.75">
      <c r="A261" s="1"/>
      <c r="B261" s="1"/>
      <c r="C261" s="1"/>
      <c r="D261" s="1"/>
      <c r="E261" s="1"/>
      <c r="F261" s="1"/>
    </row>
    <row r="262" spans="1:6" x14ac:dyDescent="0.75">
      <c r="A262" s="1"/>
      <c r="B262" s="1"/>
      <c r="C262" s="1"/>
      <c r="D262" s="1"/>
      <c r="E262" s="1"/>
      <c r="F262" s="1"/>
    </row>
    <row r="263" spans="1:6" x14ac:dyDescent="0.75">
      <c r="A263" s="1"/>
      <c r="B263" s="1"/>
      <c r="C263" s="1"/>
      <c r="D263" s="1"/>
      <c r="E263" s="1"/>
      <c r="F263" s="1"/>
    </row>
    <row r="264" spans="1:6" x14ac:dyDescent="0.75">
      <c r="A264" s="1"/>
      <c r="B264" s="1"/>
      <c r="C264" s="1"/>
      <c r="D264" s="1"/>
      <c r="E264" s="1"/>
      <c r="F264" s="1"/>
    </row>
    <row r="265" spans="1:6" x14ac:dyDescent="0.75">
      <c r="A265" s="1"/>
      <c r="B265" s="1"/>
      <c r="C265" s="1"/>
      <c r="D265" s="1"/>
      <c r="E265" s="1"/>
      <c r="F265" s="1"/>
    </row>
    <row r="266" spans="1:6" x14ac:dyDescent="0.75">
      <c r="A266" s="1"/>
      <c r="B266" s="1"/>
      <c r="C266" s="1"/>
      <c r="D266" s="1"/>
      <c r="E266" s="1"/>
      <c r="F266" s="1"/>
    </row>
    <row r="267" spans="1:6" x14ac:dyDescent="0.75">
      <c r="A267" s="1"/>
      <c r="B267" s="1"/>
      <c r="C267" s="1"/>
      <c r="D267" s="1"/>
      <c r="E267" s="1"/>
      <c r="F267" s="1"/>
    </row>
    <row r="268" spans="1:6" x14ac:dyDescent="0.75">
      <c r="A268" s="1"/>
      <c r="B268" s="1"/>
      <c r="C268" s="1"/>
      <c r="D268" s="1"/>
      <c r="E268" s="1"/>
      <c r="F268" s="1"/>
    </row>
    <row r="269" spans="1:6" x14ac:dyDescent="0.75">
      <c r="A269" s="1"/>
      <c r="B269" s="1"/>
      <c r="C269" s="1"/>
      <c r="D269" s="1"/>
      <c r="E269" s="1"/>
      <c r="F269" s="1"/>
    </row>
    <row r="270" spans="1:6" x14ac:dyDescent="0.75">
      <c r="A270" s="1"/>
      <c r="B270" s="1"/>
      <c r="C270" s="1"/>
      <c r="D270" s="1"/>
      <c r="E270" s="1"/>
      <c r="F270" s="1"/>
    </row>
    <row r="271" spans="1:6" x14ac:dyDescent="0.75">
      <c r="A271" s="1"/>
      <c r="B271" s="1"/>
      <c r="C271" s="1"/>
      <c r="D271" s="1"/>
      <c r="E271" s="1"/>
      <c r="F271" s="1"/>
    </row>
    <row r="272" spans="1:6" x14ac:dyDescent="0.75">
      <c r="A272" s="1"/>
      <c r="B272" s="1"/>
      <c r="C272" s="1"/>
      <c r="D272" s="1"/>
      <c r="E272" s="1"/>
      <c r="F272" s="1"/>
    </row>
    <row r="273" spans="1:6" x14ac:dyDescent="0.75">
      <c r="A273" s="1"/>
      <c r="B273" s="1"/>
      <c r="C273" s="1"/>
      <c r="D273" s="1"/>
      <c r="E273" s="1"/>
      <c r="F273" s="1"/>
    </row>
    <row r="274" spans="1:6" x14ac:dyDescent="0.75">
      <c r="A274" s="1"/>
      <c r="B274" s="1"/>
      <c r="C274" s="1"/>
      <c r="D274" s="1"/>
      <c r="E274" s="1"/>
      <c r="F274" s="1"/>
    </row>
    <row r="275" spans="1:6" x14ac:dyDescent="0.75">
      <c r="A275" s="1"/>
      <c r="B275" s="1"/>
      <c r="C275" s="1"/>
      <c r="D275" s="1"/>
      <c r="E275" s="1"/>
      <c r="F275" s="1"/>
    </row>
    <row r="276" spans="1:6" x14ac:dyDescent="0.75">
      <c r="A276" s="1"/>
      <c r="B276" s="1"/>
      <c r="C276" s="1"/>
      <c r="D276" s="1"/>
      <c r="E276" s="1"/>
      <c r="F276" s="1"/>
    </row>
    <row r="277" spans="1:6" x14ac:dyDescent="0.75">
      <c r="A277" s="1"/>
      <c r="B277" s="1"/>
      <c r="C277" s="1"/>
      <c r="D277" s="1"/>
      <c r="E277" s="1"/>
      <c r="F277" s="1"/>
    </row>
    <row r="278" spans="1:6" x14ac:dyDescent="0.75">
      <c r="A278" s="1"/>
      <c r="B278" s="1"/>
      <c r="C278" s="1"/>
      <c r="D278" s="1"/>
      <c r="E278" s="1"/>
      <c r="F278" s="1"/>
    </row>
    <row r="279" spans="1:6" x14ac:dyDescent="0.75">
      <c r="A279" s="1"/>
      <c r="B279" s="1"/>
      <c r="C279" s="1"/>
      <c r="D279" s="1"/>
      <c r="E279" s="1"/>
      <c r="F279" s="1"/>
    </row>
    <row r="280" spans="1:6" x14ac:dyDescent="0.75">
      <c r="A280" s="1"/>
      <c r="B280" s="1"/>
      <c r="C280" s="1"/>
      <c r="D280" s="1"/>
      <c r="E280" s="1"/>
      <c r="F280" s="1"/>
    </row>
    <row r="281" spans="1:6" x14ac:dyDescent="0.75">
      <c r="A281" s="1"/>
      <c r="B281" s="1"/>
      <c r="C281" s="1"/>
      <c r="D281" s="1"/>
      <c r="E281" s="1"/>
      <c r="F281" s="1"/>
    </row>
    <row r="282" spans="1:6" x14ac:dyDescent="0.75">
      <c r="A282" s="1"/>
      <c r="B282" s="1"/>
      <c r="C282" s="1"/>
      <c r="D282" s="1"/>
      <c r="E282" s="1"/>
      <c r="F282" s="1"/>
    </row>
    <row r="283" spans="1:6" x14ac:dyDescent="0.75">
      <c r="A283" s="1"/>
      <c r="B283" s="1"/>
      <c r="C283" s="1"/>
      <c r="D283" s="1"/>
      <c r="E283" s="1"/>
      <c r="F283" s="1"/>
    </row>
    <row r="284" spans="1:6" x14ac:dyDescent="0.75">
      <c r="A284" s="1"/>
      <c r="B284" s="1"/>
      <c r="C284" s="1"/>
      <c r="D284" s="1"/>
      <c r="E284" s="1"/>
      <c r="F284" s="1"/>
    </row>
    <row r="285" spans="1:6" x14ac:dyDescent="0.75">
      <c r="A285" s="1"/>
      <c r="B285" s="1"/>
      <c r="C285" s="1"/>
      <c r="D285" s="1"/>
      <c r="E285" s="1"/>
      <c r="F285" s="1"/>
    </row>
    <row r="286" spans="1:6" x14ac:dyDescent="0.75">
      <c r="A286" s="1"/>
      <c r="B286" s="1"/>
      <c r="C286" s="1"/>
      <c r="D286" s="1"/>
      <c r="E286" s="1"/>
      <c r="F286" s="1"/>
    </row>
    <row r="287" spans="1:6" x14ac:dyDescent="0.75">
      <c r="A287" s="1"/>
      <c r="B287" s="1"/>
      <c r="C287" s="1"/>
      <c r="D287" s="1"/>
      <c r="E287" s="1"/>
      <c r="F287" s="1"/>
    </row>
    <row r="288" spans="1:6" x14ac:dyDescent="0.75">
      <c r="A288" s="1"/>
      <c r="B288" s="1"/>
      <c r="C288" s="1"/>
      <c r="D288" s="1"/>
      <c r="E288" s="1"/>
      <c r="F288" s="1"/>
    </row>
    <row r="289" spans="1:6" x14ac:dyDescent="0.75">
      <c r="A289" s="1"/>
      <c r="B289" s="1"/>
      <c r="C289" s="1"/>
      <c r="D289" s="1"/>
      <c r="E289" s="1"/>
      <c r="F289" s="1"/>
    </row>
    <row r="290" spans="1:6" x14ac:dyDescent="0.75">
      <c r="A290" s="1"/>
      <c r="B290" s="1"/>
      <c r="C290" s="1"/>
      <c r="D290" s="1"/>
      <c r="E290" s="1"/>
      <c r="F290" s="1"/>
    </row>
    <row r="291" spans="1:6" x14ac:dyDescent="0.75">
      <c r="A291" s="1"/>
      <c r="B291" s="1"/>
      <c r="C291" s="1"/>
      <c r="D291" s="1"/>
      <c r="E291" s="1"/>
      <c r="F291" s="1"/>
    </row>
    <row r="292" spans="1:6" x14ac:dyDescent="0.75">
      <c r="A292" s="1"/>
      <c r="B292" s="1"/>
      <c r="C292" s="1"/>
      <c r="D292" s="1"/>
      <c r="E292" s="1"/>
      <c r="F292" s="1"/>
    </row>
    <row r="293" spans="1:6" x14ac:dyDescent="0.75">
      <c r="A293" s="1"/>
      <c r="B293" s="1"/>
      <c r="C293" s="1"/>
      <c r="D293" s="1"/>
      <c r="E293" s="1"/>
      <c r="F293" s="1"/>
    </row>
    <row r="294" spans="1:6" x14ac:dyDescent="0.75">
      <c r="A294" s="1"/>
      <c r="B294" s="1"/>
      <c r="C294" s="1"/>
      <c r="D294" s="1"/>
      <c r="E294" s="1"/>
      <c r="F294" s="1"/>
    </row>
    <row r="295" spans="1:6" x14ac:dyDescent="0.75">
      <c r="A295" s="1"/>
      <c r="B295" s="1"/>
      <c r="C295" s="1"/>
      <c r="D295" s="1"/>
      <c r="E295" s="1"/>
      <c r="F295" s="1"/>
    </row>
    <row r="296" spans="1:6" x14ac:dyDescent="0.75">
      <c r="A296" s="1"/>
      <c r="B296" s="1"/>
      <c r="C296" s="1"/>
      <c r="D296" s="1"/>
      <c r="E296" s="1"/>
      <c r="F296" s="1"/>
    </row>
    <row r="297" spans="1:6" x14ac:dyDescent="0.75">
      <c r="A297" s="1"/>
      <c r="B297" s="1"/>
      <c r="C297" s="1"/>
      <c r="D297" s="1"/>
      <c r="E297" s="1"/>
      <c r="F297" s="1"/>
    </row>
    <row r="298" spans="1:6" x14ac:dyDescent="0.75">
      <c r="A298" s="1"/>
      <c r="B298" s="1"/>
      <c r="C298" s="1"/>
      <c r="D298" s="1"/>
      <c r="E298" s="1"/>
      <c r="F298" s="1"/>
    </row>
    <row r="299" spans="1:6" x14ac:dyDescent="0.75">
      <c r="A299" s="1"/>
      <c r="B299" s="1"/>
      <c r="C299" s="1"/>
      <c r="D299" s="1"/>
      <c r="E299" s="1"/>
      <c r="F299" s="1"/>
    </row>
    <row r="300" spans="1:6" x14ac:dyDescent="0.75">
      <c r="A300" s="1"/>
      <c r="B300" s="1"/>
      <c r="C300" s="1"/>
      <c r="D300" s="1"/>
      <c r="E300" s="1"/>
      <c r="F300" s="1"/>
    </row>
    <row r="301" spans="1:6" x14ac:dyDescent="0.75">
      <c r="A301" s="1"/>
      <c r="B301" s="1"/>
      <c r="C301" s="1"/>
      <c r="D301" s="1"/>
      <c r="E301" s="1"/>
      <c r="F301" s="1"/>
    </row>
    <row r="302" spans="1:6" x14ac:dyDescent="0.75">
      <c r="A302" s="1"/>
      <c r="B302" s="1"/>
      <c r="C302" s="1"/>
      <c r="D302" s="1"/>
      <c r="E302" s="1"/>
      <c r="F302" s="1"/>
    </row>
    <row r="303" spans="1:6" x14ac:dyDescent="0.75">
      <c r="A303" s="1"/>
      <c r="B303" s="1"/>
      <c r="C303" s="1"/>
      <c r="D303" s="1"/>
      <c r="E303" s="1"/>
      <c r="F303" s="1"/>
    </row>
    <row r="304" spans="1:6" x14ac:dyDescent="0.75">
      <c r="A304" s="1"/>
      <c r="B304" s="1"/>
      <c r="C304" s="1"/>
      <c r="D304" s="1"/>
      <c r="E304" s="1"/>
      <c r="F304" s="1"/>
    </row>
    <row r="305" spans="1:6" x14ac:dyDescent="0.75">
      <c r="A305" s="1"/>
      <c r="B305" s="1"/>
      <c r="C305" s="1"/>
      <c r="D305" s="1"/>
      <c r="E305" s="1"/>
      <c r="F305" s="1"/>
    </row>
    <row r="306" spans="1:6" x14ac:dyDescent="0.75">
      <c r="A306" s="1"/>
      <c r="B306" s="1"/>
      <c r="C306" s="1"/>
      <c r="D306" s="1"/>
      <c r="E306" s="1"/>
      <c r="F306" s="1"/>
    </row>
    <row r="307" spans="1:6" x14ac:dyDescent="0.75">
      <c r="A307" s="1"/>
      <c r="B307" s="1"/>
      <c r="C307" s="1"/>
      <c r="D307" s="1"/>
      <c r="E307" s="1"/>
      <c r="F307" s="1"/>
    </row>
    <row r="308" spans="1:6" x14ac:dyDescent="0.75">
      <c r="A308" s="1"/>
      <c r="B308" s="1"/>
      <c r="C308" s="1"/>
      <c r="D308" s="1"/>
      <c r="E308" s="1"/>
      <c r="F308" s="1"/>
    </row>
    <row r="309" spans="1:6" x14ac:dyDescent="0.75">
      <c r="A309" s="1"/>
      <c r="B309" s="1"/>
      <c r="C309" s="1"/>
      <c r="D309" s="1"/>
      <c r="E309" s="1"/>
      <c r="F309" s="1"/>
    </row>
    <row r="310" spans="1:6" x14ac:dyDescent="0.75">
      <c r="A310" s="1"/>
      <c r="B310" s="1"/>
      <c r="C310" s="1"/>
      <c r="D310" s="1"/>
      <c r="E310" s="1"/>
      <c r="F310" s="1"/>
    </row>
    <row r="311" spans="1:6" x14ac:dyDescent="0.75">
      <c r="A311" s="1"/>
      <c r="B311" s="1"/>
      <c r="C311" s="1"/>
      <c r="D311" s="1"/>
      <c r="E311" s="1"/>
      <c r="F311" s="1"/>
    </row>
    <row r="312" spans="1:6" x14ac:dyDescent="0.75">
      <c r="A312" s="1"/>
      <c r="B312" s="1"/>
      <c r="C312" s="1"/>
      <c r="D312" s="1"/>
      <c r="E312" s="1"/>
      <c r="F312" s="1"/>
    </row>
    <row r="313" spans="1:6" x14ac:dyDescent="0.75">
      <c r="A313" s="1"/>
      <c r="B313" s="1"/>
      <c r="C313" s="1"/>
      <c r="D313" s="1"/>
      <c r="E313" s="1"/>
      <c r="F313" s="1"/>
    </row>
    <row r="314" spans="1:6" x14ac:dyDescent="0.75">
      <c r="A314" s="1"/>
      <c r="B314" s="1"/>
      <c r="C314" s="1"/>
      <c r="D314" s="1"/>
      <c r="E314" s="1"/>
      <c r="F314" s="1"/>
    </row>
    <row r="315" spans="1:6" x14ac:dyDescent="0.75">
      <c r="A315" s="1"/>
      <c r="B315" s="1"/>
      <c r="C315" s="1"/>
      <c r="D315" s="1"/>
      <c r="E315" s="1"/>
      <c r="F315" s="1"/>
    </row>
    <row r="316" spans="1:6" x14ac:dyDescent="0.75">
      <c r="A316" s="1"/>
      <c r="B316" s="1"/>
      <c r="C316" s="1"/>
      <c r="D316" s="1"/>
      <c r="E316" s="1"/>
      <c r="F316" s="1"/>
    </row>
    <row r="317" spans="1:6" x14ac:dyDescent="0.75">
      <c r="A317" s="1"/>
      <c r="B317" s="1"/>
      <c r="C317" s="1"/>
      <c r="D317" s="1"/>
      <c r="E317" s="1"/>
      <c r="F317" s="1"/>
    </row>
    <row r="318" spans="1:6" x14ac:dyDescent="0.75">
      <c r="A318" s="1"/>
      <c r="B318" s="1"/>
      <c r="C318" s="1"/>
      <c r="D318" s="1"/>
      <c r="E318" s="1"/>
      <c r="F318" s="1"/>
    </row>
    <row r="319" spans="1:6" x14ac:dyDescent="0.75">
      <c r="A319" s="1"/>
      <c r="B319" s="1"/>
      <c r="C319" s="1"/>
      <c r="D319" s="1"/>
      <c r="E319" s="1"/>
      <c r="F319" s="1"/>
    </row>
    <row r="320" spans="1:6" x14ac:dyDescent="0.75">
      <c r="A320" s="1"/>
      <c r="B320" s="1"/>
      <c r="C320" s="1"/>
      <c r="D320" s="1"/>
      <c r="E320" s="1"/>
      <c r="F320" s="1"/>
    </row>
    <row r="321" spans="1:6" x14ac:dyDescent="0.75">
      <c r="A321" s="1"/>
      <c r="B321" s="1"/>
      <c r="C321" s="1"/>
      <c r="D321" s="1"/>
      <c r="E321" s="1"/>
      <c r="F321" s="1"/>
    </row>
    <row r="322" spans="1:6" x14ac:dyDescent="0.75">
      <c r="A322" s="1"/>
      <c r="B322" s="1"/>
      <c r="C322" s="1"/>
      <c r="D322" s="1"/>
      <c r="E322" s="1"/>
      <c r="F322" s="1"/>
    </row>
    <row r="323" spans="1:6" x14ac:dyDescent="0.75">
      <c r="A323" s="1"/>
      <c r="B323" s="1"/>
      <c r="C323" s="1"/>
      <c r="D323" s="1"/>
      <c r="E323" s="1"/>
      <c r="F323" s="1"/>
    </row>
    <row r="324" spans="1:6" x14ac:dyDescent="0.75">
      <c r="A324" s="1"/>
      <c r="B324" s="1"/>
      <c r="C324" s="1"/>
      <c r="D324" s="1"/>
      <c r="E324" s="1"/>
      <c r="F324" s="1"/>
    </row>
    <row r="325" spans="1:6" x14ac:dyDescent="0.75">
      <c r="A325" s="1"/>
      <c r="B325" s="1"/>
      <c r="C325" s="1"/>
      <c r="D325" s="1"/>
      <c r="E325" s="1"/>
      <c r="F325" s="1"/>
    </row>
    <row r="326" spans="1:6" x14ac:dyDescent="0.75">
      <c r="A326" s="1"/>
      <c r="B326" s="1"/>
      <c r="C326" s="1"/>
      <c r="D326" s="1"/>
      <c r="E326" s="1"/>
      <c r="F326" s="1"/>
    </row>
    <row r="327" spans="1:6" x14ac:dyDescent="0.75">
      <c r="A327" s="1"/>
      <c r="B327" s="1"/>
      <c r="C327" s="1"/>
      <c r="D327" s="1"/>
      <c r="E327" s="1"/>
      <c r="F327" s="1"/>
    </row>
    <row r="328" spans="1:6" x14ac:dyDescent="0.75">
      <c r="A328" s="1"/>
      <c r="B328" s="1"/>
      <c r="C328" s="1"/>
      <c r="D328" s="1"/>
      <c r="E328" s="1"/>
      <c r="F328" s="1"/>
    </row>
    <row r="329" spans="1:6" x14ac:dyDescent="0.75">
      <c r="A329" s="1"/>
      <c r="B329" s="1"/>
      <c r="C329" s="1"/>
      <c r="D329" s="1"/>
      <c r="E329" s="1"/>
      <c r="F329" s="1"/>
    </row>
    <row r="330" spans="1:6" x14ac:dyDescent="0.75">
      <c r="A330" s="1"/>
      <c r="B330" s="1"/>
      <c r="C330" s="1"/>
      <c r="D330" s="1"/>
      <c r="E330" s="1"/>
      <c r="F330" s="1"/>
    </row>
    <row r="331" spans="1:6" x14ac:dyDescent="0.75">
      <c r="A331" s="1"/>
      <c r="B331" s="1"/>
      <c r="C331" s="1"/>
      <c r="D331" s="1"/>
      <c r="E331" s="1"/>
      <c r="F331" s="1"/>
    </row>
    <row r="332" spans="1:6" x14ac:dyDescent="0.75">
      <c r="A332" s="1"/>
      <c r="B332" s="1"/>
      <c r="C332" s="1"/>
      <c r="D332" s="1"/>
      <c r="E332" s="1"/>
      <c r="F332" s="1"/>
    </row>
    <row r="333" spans="1:6" x14ac:dyDescent="0.75">
      <c r="A333" s="1"/>
      <c r="B333" s="1"/>
      <c r="C333" s="1"/>
      <c r="D333" s="1"/>
      <c r="E333" s="1"/>
      <c r="F333" s="1"/>
    </row>
    <row r="334" spans="1:6" x14ac:dyDescent="0.75">
      <c r="A334" s="1"/>
      <c r="B334" s="1"/>
      <c r="C334" s="1"/>
      <c r="D334" s="1"/>
      <c r="E334" s="1"/>
      <c r="F334" s="1"/>
    </row>
    <row r="335" spans="1:6" x14ac:dyDescent="0.75">
      <c r="A335" s="1"/>
      <c r="B335" s="1"/>
      <c r="C335" s="1"/>
      <c r="D335" s="1"/>
      <c r="E335" s="1"/>
      <c r="F335" s="1"/>
    </row>
    <row r="336" spans="1:6" x14ac:dyDescent="0.75">
      <c r="A336" s="1"/>
      <c r="B336" s="1"/>
      <c r="C336" s="1"/>
      <c r="D336" s="1"/>
      <c r="E336" s="1"/>
      <c r="F336" s="1"/>
    </row>
    <row r="337" spans="1:6" x14ac:dyDescent="0.75">
      <c r="A337" s="1"/>
      <c r="B337" s="1"/>
      <c r="C337" s="1"/>
      <c r="D337" s="1"/>
      <c r="E337" s="1"/>
      <c r="F337" s="1"/>
    </row>
    <row r="338" spans="1:6" x14ac:dyDescent="0.75">
      <c r="A338" s="1"/>
      <c r="B338" s="1"/>
      <c r="C338" s="1"/>
      <c r="D338" s="1"/>
      <c r="E338" s="1"/>
      <c r="F338" s="1"/>
    </row>
    <row r="339" spans="1:6" x14ac:dyDescent="0.75">
      <c r="A339" s="1"/>
      <c r="B339" s="1"/>
      <c r="C339" s="1"/>
      <c r="D339" s="1"/>
      <c r="E339" s="1"/>
      <c r="F339" s="1"/>
    </row>
    <row r="340" spans="1:6" x14ac:dyDescent="0.75">
      <c r="A340" s="1"/>
      <c r="B340" s="1"/>
      <c r="C340" s="1"/>
      <c r="D340" s="1"/>
      <c r="E340" s="1"/>
      <c r="F340" s="1"/>
    </row>
    <row r="341" spans="1:6" x14ac:dyDescent="0.75">
      <c r="A341" s="1"/>
      <c r="B341" s="1"/>
      <c r="C341" s="1"/>
      <c r="D341" s="1"/>
      <c r="E341" s="1"/>
      <c r="F341" s="1"/>
    </row>
    <row r="342" spans="1:6" x14ac:dyDescent="0.75">
      <c r="A342" s="1"/>
      <c r="B342" s="1"/>
      <c r="C342" s="1"/>
      <c r="D342" s="1"/>
      <c r="E342" s="1"/>
      <c r="F342" s="1"/>
    </row>
    <row r="343" spans="1:6" x14ac:dyDescent="0.75">
      <c r="A343" s="1"/>
      <c r="B343" s="1"/>
      <c r="C343" s="1"/>
      <c r="D343" s="1"/>
      <c r="E343" s="1"/>
      <c r="F343" s="1"/>
    </row>
    <row r="344" spans="1:6" x14ac:dyDescent="0.75">
      <c r="A344" s="1"/>
      <c r="B344" s="1"/>
      <c r="C344" s="1"/>
      <c r="D344" s="1"/>
      <c r="E344" s="1"/>
      <c r="F344" s="1"/>
    </row>
    <row r="345" spans="1:6" x14ac:dyDescent="0.75">
      <c r="A345" s="1"/>
      <c r="B345" s="1"/>
      <c r="C345" s="1"/>
      <c r="D345" s="1"/>
      <c r="E345" s="1"/>
      <c r="F345" s="1"/>
    </row>
    <row r="346" spans="1:6" x14ac:dyDescent="0.75">
      <c r="A346" s="1"/>
      <c r="B346" s="1"/>
      <c r="C346" s="1"/>
      <c r="D346" s="1"/>
      <c r="E346" s="1"/>
      <c r="F346" s="1"/>
    </row>
    <row r="347" spans="1:6" x14ac:dyDescent="0.75">
      <c r="A347" s="1"/>
      <c r="B347" s="1"/>
      <c r="C347" s="1"/>
      <c r="D347" s="1"/>
      <c r="E347" s="1"/>
      <c r="F347" s="1"/>
    </row>
    <row r="348" spans="1:6" x14ac:dyDescent="0.75">
      <c r="A348" s="1"/>
      <c r="B348" s="1"/>
      <c r="C348" s="1"/>
      <c r="D348" s="1"/>
      <c r="E348" s="1"/>
      <c r="F348" s="1"/>
    </row>
    <row r="349" spans="1:6" x14ac:dyDescent="0.75">
      <c r="A349" s="1"/>
      <c r="B349" s="1"/>
      <c r="C349" s="1"/>
      <c r="D349" s="1"/>
      <c r="E349" s="1"/>
      <c r="F349" s="1"/>
    </row>
    <row r="350" spans="1:6" x14ac:dyDescent="0.75">
      <c r="A350" s="1"/>
      <c r="B350" s="1"/>
      <c r="C350" s="1"/>
      <c r="D350" s="1"/>
      <c r="E350" s="1"/>
      <c r="F350" s="1"/>
    </row>
    <row r="351" spans="1:6" x14ac:dyDescent="0.75">
      <c r="A351" s="1"/>
      <c r="B351" s="1"/>
      <c r="C351" s="1"/>
      <c r="D351" s="1"/>
      <c r="E351" s="1"/>
      <c r="F351" s="1"/>
    </row>
    <row r="352" spans="1:6" x14ac:dyDescent="0.75">
      <c r="A352" s="1"/>
      <c r="B352" s="1"/>
      <c r="C352" s="1"/>
      <c r="D352" s="1"/>
      <c r="E352" s="1"/>
      <c r="F352" s="1"/>
    </row>
    <row r="353" spans="1:6" x14ac:dyDescent="0.75">
      <c r="A353" s="1"/>
      <c r="B353" s="1"/>
      <c r="C353" s="1"/>
      <c r="D353" s="1"/>
      <c r="E353" s="1"/>
      <c r="F353" s="1"/>
    </row>
    <row r="354" spans="1:6" x14ac:dyDescent="0.75">
      <c r="A354" s="1"/>
      <c r="B354" s="1"/>
      <c r="C354" s="1"/>
      <c r="D354" s="1"/>
      <c r="E354" s="1"/>
      <c r="F354" s="1"/>
    </row>
    <row r="355" spans="1:6" x14ac:dyDescent="0.75">
      <c r="A355" s="1"/>
      <c r="B355" s="1"/>
      <c r="C355" s="1"/>
      <c r="D355" s="1"/>
      <c r="E355" s="1"/>
      <c r="F355" s="1"/>
    </row>
    <row r="356" spans="1:6" x14ac:dyDescent="0.75">
      <c r="A356" s="1"/>
      <c r="B356" s="1"/>
      <c r="C356" s="1"/>
      <c r="D356" s="1"/>
      <c r="E356" s="1"/>
      <c r="F356" s="1"/>
    </row>
    <row r="357" spans="1:6" x14ac:dyDescent="0.75">
      <c r="A357" s="1"/>
      <c r="B357" s="1"/>
      <c r="C357" s="1"/>
      <c r="D357" s="1"/>
      <c r="E357" s="1"/>
      <c r="F357" s="1"/>
    </row>
    <row r="358" spans="1:6" x14ac:dyDescent="0.75">
      <c r="A358" s="1"/>
      <c r="B358" s="1"/>
      <c r="C358" s="1"/>
      <c r="D358" s="1"/>
      <c r="E358" s="1"/>
      <c r="F358" s="1"/>
    </row>
    <row r="359" spans="1:6" x14ac:dyDescent="0.75">
      <c r="A359" s="1"/>
      <c r="B359" s="1"/>
      <c r="C359" s="1"/>
      <c r="D359" s="1"/>
      <c r="E359" s="1"/>
      <c r="F359" s="1"/>
    </row>
    <row r="360" spans="1:6" x14ac:dyDescent="0.75">
      <c r="A360" s="1"/>
      <c r="B360" s="1"/>
      <c r="C360" s="1"/>
      <c r="D360" s="1"/>
      <c r="E360" s="1"/>
      <c r="F360" s="1"/>
    </row>
    <row r="361" spans="1:6" x14ac:dyDescent="0.75">
      <c r="A361" s="1"/>
      <c r="B361" s="1"/>
      <c r="C361" s="1"/>
      <c r="D361" s="1"/>
      <c r="E361" s="1"/>
      <c r="F361" s="1"/>
    </row>
    <row r="362" spans="1:6" x14ac:dyDescent="0.75">
      <c r="A362" s="1"/>
      <c r="B362" s="1"/>
      <c r="C362" s="1"/>
      <c r="D362" s="1"/>
      <c r="E362" s="1"/>
      <c r="F362" s="1"/>
    </row>
    <row r="363" spans="1:6" x14ac:dyDescent="0.75">
      <c r="A363" s="1"/>
      <c r="B363" s="1"/>
      <c r="C363" s="1"/>
      <c r="D363" s="1"/>
      <c r="E363" s="1"/>
      <c r="F363" s="1"/>
    </row>
    <row r="364" spans="1:6" x14ac:dyDescent="0.75">
      <c r="A364" s="1"/>
      <c r="B364" s="1"/>
      <c r="C364" s="1"/>
      <c r="D364" s="1"/>
      <c r="E364" s="1"/>
      <c r="F364" s="1"/>
    </row>
    <row r="365" spans="1:6" x14ac:dyDescent="0.75">
      <c r="A365" s="1"/>
      <c r="B365" s="1"/>
      <c r="C365" s="1"/>
      <c r="D365" s="1"/>
      <c r="E365" s="1"/>
      <c r="F365" s="1"/>
    </row>
    <row r="366" spans="1:6" x14ac:dyDescent="0.75">
      <c r="A366" s="1"/>
      <c r="B366" s="1"/>
      <c r="C366" s="1"/>
      <c r="D366" s="1"/>
      <c r="E366" s="1"/>
      <c r="F366" s="1"/>
    </row>
    <row r="367" spans="1:6" x14ac:dyDescent="0.75">
      <c r="A367" s="1"/>
      <c r="B367" s="1"/>
      <c r="C367" s="1"/>
      <c r="D367" s="1"/>
      <c r="E367" s="1"/>
      <c r="F367" s="1"/>
    </row>
    <row r="368" spans="1:6" x14ac:dyDescent="0.75">
      <c r="A368" s="1"/>
      <c r="B368" s="1"/>
      <c r="C368" s="1"/>
      <c r="D368" s="1"/>
      <c r="E368" s="1"/>
      <c r="F368" s="1"/>
    </row>
    <row r="369" spans="1:6" x14ac:dyDescent="0.75">
      <c r="A369" s="1"/>
      <c r="B369" s="1"/>
      <c r="C369" s="1"/>
      <c r="D369" s="1"/>
      <c r="E369" s="1"/>
      <c r="F369" s="1"/>
    </row>
    <row r="370" spans="1:6" x14ac:dyDescent="0.75">
      <c r="A370" s="1"/>
      <c r="B370" s="1"/>
      <c r="C370" s="1"/>
      <c r="D370" s="1"/>
      <c r="E370" s="1"/>
      <c r="F370" s="1"/>
    </row>
    <row r="371" spans="1:6" x14ac:dyDescent="0.75">
      <c r="A371" s="1"/>
      <c r="B371" s="1"/>
      <c r="C371" s="1"/>
      <c r="D371" s="1"/>
      <c r="E371" s="1"/>
      <c r="F371" s="1"/>
    </row>
    <row r="372" spans="1:6" x14ac:dyDescent="0.75">
      <c r="A372" s="1"/>
      <c r="B372" s="1"/>
      <c r="C372" s="1"/>
      <c r="D372" s="1"/>
      <c r="E372" s="1"/>
      <c r="F372" s="1"/>
    </row>
    <row r="373" spans="1:6" x14ac:dyDescent="0.75">
      <c r="A373" s="1"/>
      <c r="B373" s="1"/>
      <c r="C373" s="1"/>
      <c r="D373" s="1"/>
      <c r="E373" s="1"/>
      <c r="F373" s="1"/>
    </row>
    <row r="374" spans="1:6" x14ac:dyDescent="0.75">
      <c r="A374" s="1"/>
      <c r="B374" s="1"/>
      <c r="C374" s="1"/>
      <c r="D374" s="1"/>
      <c r="E374" s="1"/>
      <c r="F374" s="1"/>
    </row>
    <row r="375" spans="1:6" x14ac:dyDescent="0.75">
      <c r="A375" s="1"/>
      <c r="B375" s="1"/>
      <c r="C375" s="1"/>
      <c r="D375" s="1"/>
      <c r="E375" s="1"/>
      <c r="F375" s="1"/>
    </row>
    <row r="376" spans="1:6" x14ac:dyDescent="0.75">
      <c r="A376" s="1"/>
      <c r="B376" s="1"/>
      <c r="C376" s="1"/>
      <c r="D376" s="1"/>
      <c r="E376" s="1"/>
      <c r="F376" s="1"/>
    </row>
    <row r="377" spans="1:6" x14ac:dyDescent="0.75">
      <c r="A377" s="1"/>
      <c r="B377" s="1"/>
      <c r="C377" s="1"/>
      <c r="D377" s="1"/>
      <c r="E377" s="1"/>
      <c r="F377" s="1"/>
    </row>
    <row r="378" spans="1:6" x14ac:dyDescent="0.75">
      <c r="A378" s="1"/>
      <c r="B378" s="1"/>
      <c r="C378" s="1"/>
      <c r="D378" s="1"/>
      <c r="E378" s="1"/>
      <c r="F378" s="1"/>
    </row>
    <row r="379" spans="1:6" x14ac:dyDescent="0.75">
      <c r="A379" s="1"/>
      <c r="B379" s="1"/>
      <c r="C379" s="1"/>
      <c r="D379" s="1"/>
      <c r="E379" s="1"/>
      <c r="F379" s="1"/>
    </row>
    <row r="380" spans="1:6" x14ac:dyDescent="0.75">
      <c r="A380" s="1"/>
      <c r="B380" s="1"/>
      <c r="C380" s="1"/>
      <c r="D380" s="1"/>
      <c r="E380" s="1"/>
      <c r="F380" s="1"/>
    </row>
    <row r="381" spans="1:6" x14ac:dyDescent="0.75">
      <c r="A381" s="1"/>
      <c r="B381" s="1"/>
      <c r="C381" s="1"/>
      <c r="D381" s="1"/>
      <c r="E381" s="1"/>
      <c r="F381" s="1"/>
    </row>
    <row r="382" spans="1:6" x14ac:dyDescent="0.75">
      <c r="A382" s="1"/>
      <c r="B382" s="1"/>
      <c r="C382" s="1"/>
      <c r="D382" s="1"/>
      <c r="E382" s="1"/>
      <c r="F382" s="1"/>
    </row>
    <row r="383" spans="1:6" x14ac:dyDescent="0.75">
      <c r="A383" s="1"/>
      <c r="B383" s="1"/>
      <c r="C383" s="1"/>
      <c r="D383" s="1"/>
      <c r="E383" s="1"/>
      <c r="F383" s="1"/>
    </row>
    <row r="384" spans="1:6" x14ac:dyDescent="0.75">
      <c r="A384" s="1"/>
      <c r="B384" s="1"/>
      <c r="C384" s="1"/>
      <c r="D384" s="1"/>
      <c r="E384" s="1"/>
      <c r="F384" s="1"/>
    </row>
    <row r="385" spans="1:6" x14ac:dyDescent="0.75">
      <c r="A385" s="1"/>
      <c r="B385" s="1"/>
      <c r="C385" s="1"/>
      <c r="D385" s="1"/>
      <c r="E385" s="1"/>
      <c r="F385" s="1"/>
    </row>
    <row r="386" spans="1:6" x14ac:dyDescent="0.75">
      <c r="A386" s="1"/>
      <c r="B386" s="1"/>
      <c r="C386" s="1"/>
      <c r="D386" s="1"/>
      <c r="E386" s="1"/>
      <c r="F386" s="1"/>
    </row>
    <row r="387" spans="1:6" x14ac:dyDescent="0.75">
      <c r="A387" s="1"/>
      <c r="B387" s="1"/>
      <c r="C387" s="1"/>
      <c r="D387" s="1"/>
      <c r="E387" s="1"/>
      <c r="F387" s="1"/>
    </row>
    <row r="388" spans="1:6" x14ac:dyDescent="0.75">
      <c r="A388" s="1"/>
      <c r="B388" s="1"/>
      <c r="C388" s="1"/>
      <c r="D388" s="1"/>
      <c r="E388" s="1"/>
      <c r="F388" s="1"/>
    </row>
    <row r="389" spans="1:6" x14ac:dyDescent="0.75">
      <c r="A389" s="1"/>
      <c r="B389" s="1"/>
      <c r="C389" s="1"/>
      <c r="D389" s="1"/>
      <c r="E389" s="1"/>
      <c r="F389" s="1"/>
    </row>
    <row r="390" spans="1:6" x14ac:dyDescent="0.75">
      <c r="A390" s="1"/>
      <c r="B390" s="1"/>
      <c r="C390" s="1"/>
      <c r="D390" s="1"/>
      <c r="E390" s="1"/>
      <c r="F390" s="1"/>
    </row>
    <row r="391" spans="1:6" x14ac:dyDescent="0.75">
      <c r="A391" s="1"/>
      <c r="B391" s="1"/>
      <c r="C391" s="1"/>
      <c r="D391" s="1"/>
      <c r="E391" s="1"/>
      <c r="F391" s="1"/>
    </row>
    <row r="392" spans="1:6" x14ac:dyDescent="0.75">
      <c r="A392" s="1"/>
      <c r="B392" s="1"/>
      <c r="C392" s="1"/>
      <c r="D392" s="1"/>
      <c r="E392" s="1"/>
      <c r="F392" s="1"/>
    </row>
    <row r="393" spans="1:6" x14ac:dyDescent="0.75">
      <c r="A393" s="1"/>
      <c r="B393" s="1"/>
      <c r="C393" s="1"/>
      <c r="D393" s="1"/>
      <c r="E393" s="1"/>
      <c r="F393" s="1"/>
    </row>
    <row r="394" spans="1:6" x14ac:dyDescent="0.75">
      <c r="A394" s="1"/>
      <c r="B394" s="1"/>
      <c r="C394" s="1"/>
      <c r="D394" s="1"/>
      <c r="E394" s="1"/>
      <c r="F394" s="1"/>
    </row>
    <row r="395" spans="1:6" x14ac:dyDescent="0.75">
      <c r="A395" s="1"/>
      <c r="B395" s="1"/>
      <c r="C395" s="1"/>
      <c r="D395" s="1"/>
      <c r="E395" s="1"/>
      <c r="F395" s="1"/>
    </row>
    <row r="396" spans="1:6" x14ac:dyDescent="0.75">
      <c r="A396" s="1"/>
      <c r="B396" s="1"/>
      <c r="C396" s="1"/>
      <c r="D396" s="1"/>
      <c r="E396" s="1"/>
      <c r="F396" s="1"/>
    </row>
    <row r="397" spans="1:6" x14ac:dyDescent="0.75">
      <c r="A397" s="1"/>
      <c r="B397" s="1"/>
      <c r="C397" s="1"/>
      <c r="D397" s="1"/>
      <c r="E397" s="1"/>
      <c r="F397" s="1"/>
    </row>
    <row r="398" spans="1:6" x14ac:dyDescent="0.75">
      <c r="A398" s="1"/>
      <c r="B398" s="1"/>
      <c r="C398" s="1"/>
      <c r="D398" s="1"/>
      <c r="E398" s="1"/>
      <c r="F398" s="1"/>
    </row>
    <row r="399" spans="1:6" x14ac:dyDescent="0.75">
      <c r="A399" s="1"/>
      <c r="B399" s="1"/>
      <c r="C399" s="1"/>
      <c r="D399" s="1"/>
      <c r="E399" s="1"/>
      <c r="F399" s="1"/>
    </row>
    <row r="400" spans="1:6" x14ac:dyDescent="0.75">
      <c r="A400" s="1"/>
      <c r="B400" s="1"/>
      <c r="C400" s="1"/>
      <c r="D400" s="1"/>
      <c r="E400" s="1"/>
      <c r="F400" s="1"/>
    </row>
    <row r="401" spans="1:6" x14ac:dyDescent="0.75">
      <c r="A401" s="1"/>
      <c r="B401" s="1"/>
      <c r="C401" s="1"/>
      <c r="D401" s="1"/>
      <c r="E401" s="1"/>
      <c r="F401" s="1"/>
    </row>
    <row r="402" spans="1:6" x14ac:dyDescent="0.75">
      <c r="A402" s="1"/>
      <c r="B402" s="1"/>
      <c r="C402" s="1"/>
      <c r="D402" s="1"/>
      <c r="E402" s="1"/>
      <c r="F402" s="1"/>
    </row>
    <row r="403" spans="1:6" x14ac:dyDescent="0.75">
      <c r="A403" s="1"/>
      <c r="B403" s="1"/>
      <c r="C403" s="1"/>
      <c r="D403" s="1"/>
      <c r="E403" s="1"/>
      <c r="F403" s="1"/>
    </row>
    <row r="404" spans="1:6" x14ac:dyDescent="0.75">
      <c r="A404" s="1"/>
      <c r="B404" s="1"/>
      <c r="C404" s="1"/>
      <c r="D404" s="1"/>
      <c r="E404" s="1"/>
      <c r="F404" s="1"/>
    </row>
    <row r="405" spans="1:6" x14ac:dyDescent="0.75">
      <c r="A405" s="1"/>
      <c r="B405" s="1"/>
      <c r="C405" s="1"/>
      <c r="D405" s="1"/>
      <c r="E405" s="1"/>
      <c r="F405" s="1"/>
    </row>
    <row r="406" spans="1:6" x14ac:dyDescent="0.75">
      <c r="A406" s="1"/>
      <c r="B406" s="1"/>
      <c r="C406" s="1"/>
      <c r="D406" s="1"/>
      <c r="E406" s="1"/>
      <c r="F406" s="1"/>
    </row>
    <row r="407" spans="1:6" x14ac:dyDescent="0.75">
      <c r="A407" s="1"/>
      <c r="B407" s="1"/>
      <c r="C407" s="1"/>
      <c r="D407" s="1"/>
      <c r="E407" s="1"/>
      <c r="F407" s="1"/>
    </row>
    <row r="408" spans="1:6" x14ac:dyDescent="0.75">
      <c r="A408" s="1"/>
      <c r="B408" s="1"/>
      <c r="C408" s="1"/>
      <c r="D408" s="1"/>
      <c r="E408" s="1"/>
      <c r="F408" s="1"/>
    </row>
    <row r="409" spans="1:6" x14ac:dyDescent="0.75">
      <c r="A409" s="1"/>
      <c r="B409" s="1"/>
      <c r="C409" s="1"/>
      <c r="D409" s="1"/>
      <c r="E409" s="1"/>
      <c r="F409" s="1"/>
    </row>
    <row r="410" spans="1:6" x14ac:dyDescent="0.75">
      <c r="A410" s="1"/>
      <c r="B410" s="1"/>
      <c r="C410" s="1"/>
      <c r="D410" s="1"/>
      <c r="E410" s="1"/>
      <c r="F410" s="1"/>
    </row>
    <row r="411" spans="1:6" x14ac:dyDescent="0.75">
      <c r="A411" s="1"/>
      <c r="B411" s="1"/>
      <c r="C411" s="1"/>
      <c r="D411" s="1"/>
      <c r="E411" s="1"/>
      <c r="F411" s="1"/>
    </row>
    <row r="412" spans="1:6" x14ac:dyDescent="0.75">
      <c r="A412" s="1"/>
      <c r="B412" s="1"/>
      <c r="C412" s="1"/>
      <c r="D412" s="1"/>
      <c r="E412" s="1"/>
      <c r="F412" s="1"/>
    </row>
    <row r="413" spans="1:6" x14ac:dyDescent="0.75">
      <c r="A413" s="1"/>
      <c r="B413" s="1"/>
      <c r="C413" s="1"/>
      <c r="D413" s="1"/>
      <c r="E413" s="1"/>
      <c r="F413" s="1"/>
    </row>
    <row r="414" spans="1:6" x14ac:dyDescent="0.75">
      <c r="A414" s="1"/>
      <c r="B414" s="1"/>
      <c r="C414" s="1"/>
      <c r="D414" s="1"/>
      <c r="E414" s="1"/>
      <c r="F414" s="1"/>
    </row>
    <row r="415" spans="1:6" x14ac:dyDescent="0.75">
      <c r="A415" s="1"/>
      <c r="B415" s="1"/>
      <c r="C415" s="1"/>
      <c r="D415" s="1"/>
      <c r="E415" s="1"/>
      <c r="F415" s="1"/>
    </row>
    <row r="416" spans="1:6" x14ac:dyDescent="0.75">
      <c r="A416" s="1"/>
      <c r="B416" s="1"/>
      <c r="C416" s="1"/>
      <c r="D416" s="1"/>
      <c r="E416" s="1"/>
      <c r="F416" s="1"/>
    </row>
    <row r="417" spans="1:6" x14ac:dyDescent="0.75">
      <c r="A417" s="1"/>
      <c r="B417" s="1"/>
      <c r="C417" s="1"/>
      <c r="D417" s="1"/>
      <c r="E417" s="1"/>
      <c r="F417" s="1"/>
    </row>
    <row r="418" spans="1:6" x14ac:dyDescent="0.75">
      <c r="A418" s="1"/>
      <c r="B418" s="1"/>
      <c r="C418" s="1"/>
      <c r="D418" s="1"/>
      <c r="E418" s="1"/>
      <c r="F418" s="1"/>
    </row>
    <row r="419" spans="1:6" x14ac:dyDescent="0.75">
      <c r="A419" s="1"/>
      <c r="B419" s="1"/>
      <c r="C419" s="1"/>
      <c r="D419" s="1"/>
      <c r="E419" s="1"/>
      <c r="F419" s="1"/>
    </row>
    <row r="420" spans="1:6" x14ac:dyDescent="0.75">
      <c r="A420" s="1"/>
      <c r="B420" s="1"/>
      <c r="C420" s="1"/>
      <c r="D420" s="1"/>
      <c r="E420" s="1"/>
      <c r="F420" s="1"/>
    </row>
    <row r="421" spans="1:6" x14ac:dyDescent="0.75">
      <c r="A421" s="1"/>
      <c r="B421" s="1"/>
      <c r="C421" s="1"/>
      <c r="D421" s="1"/>
      <c r="E421" s="1"/>
      <c r="F421" s="1"/>
    </row>
    <row r="422" spans="1:6" x14ac:dyDescent="0.75">
      <c r="A422" s="1"/>
      <c r="B422" s="1"/>
      <c r="C422" s="1"/>
      <c r="D422" s="1"/>
      <c r="E422" s="1"/>
      <c r="F422" s="1"/>
    </row>
    <row r="423" spans="1:6" x14ac:dyDescent="0.75">
      <c r="A423" s="1"/>
      <c r="B423" s="1"/>
      <c r="C423" s="1"/>
      <c r="D423" s="1"/>
      <c r="E423" s="1"/>
      <c r="F423" s="1"/>
    </row>
    <row r="424" spans="1:6" x14ac:dyDescent="0.75">
      <c r="A424" s="1"/>
      <c r="B424" s="1"/>
      <c r="C424" s="1"/>
      <c r="D424" s="1"/>
      <c r="E424" s="1"/>
      <c r="F424" s="1"/>
    </row>
    <row r="425" spans="1:6" x14ac:dyDescent="0.75">
      <c r="A425" s="1"/>
      <c r="B425" s="1"/>
      <c r="C425" s="1"/>
      <c r="D425" s="1"/>
      <c r="E425" s="1"/>
      <c r="F425" s="1"/>
    </row>
    <row r="426" spans="1:6" x14ac:dyDescent="0.75">
      <c r="A426" s="1"/>
      <c r="B426" s="1"/>
      <c r="C426" s="1"/>
      <c r="D426" s="1"/>
      <c r="E426" s="1"/>
      <c r="F426" s="1"/>
    </row>
    <row r="427" spans="1:6" x14ac:dyDescent="0.75">
      <c r="A427" s="1"/>
      <c r="B427" s="1"/>
      <c r="C427" s="1"/>
      <c r="D427" s="1"/>
      <c r="E427" s="1"/>
      <c r="F427" s="1"/>
    </row>
    <row r="428" spans="1:6" x14ac:dyDescent="0.75">
      <c r="A428" s="1"/>
      <c r="B428" s="1"/>
      <c r="C428" s="1"/>
      <c r="D428" s="1"/>
      <c r="E428" s="1"/>
      <c r="F428" s="1"/>
    </row>
    <row r="429" spans="1:6" x14ac:dyDescent="0.75">
      <c r="A429" s="1"/>
      <c r="B429" s="1"/>
      <c r="C429" s="1"/>
      <c r="D429" s="1"/>
      <c r="E429" s="1"/>
      <c r="F429" s="1"/>
    </row>
    <row r="430" spans="1:6" x14ac:dyDescent="0.75">
      <c r="A430" s="1"/>
      <c r="B430" s="1"/>
      <c r="C430" s="1"/>
      <c r="D430" s="1"/>
      <c r="E430" s="1"/>
      <c r="F430" s="1"/>
    </row>
    <row r="431" spans="1:6" x14ac:dyDescent="0.75">
      <c r="A431" s="1"/>
      <c r="B431" s="1"/>
      <c r="C431" s="1"/>
      <c r="D431" s="1"/>
      <c r="E431" s="1"/>
      <c r="F431" s="1"/>
    </row>
    <row r="432" spans="1:6" x14ac:dyDescent="0.75">
      <c r="A432" s="1"/>
      <c r="B432" s="1"/>
      <c r="C432" s="1"/>
      <c r="D432" s="1"/>
      <c r="E432" s="1"/>
      <c r="F432" s="1"/>
    </row>
    <row r="433" spans="1:6" x14ac:dyDescent="0.75">
      <c r="A433" s="1"/>
      <c r="B433" s="1"/>
      <c r="C433" s="1"/>
      <c r="D433" s="1"/>
      <c r="E433" s="1"/>
      <c r="F433" s="1"/>
    </row>
    <row r="434" spans="1:6" x14ac:dyDescent="0.75">
      <c r="A434" s="1"/>
      <c r="B434" s="1"/>
      <c r="C434" s="1"/>
      <c r="D434" s="1"/>
      <c r="E434" s="1"/>
      <c r="F434" s="1"/>
    </row>
    <row r="435" spans="1:6" x14ac:dyDescent="0.75">
      <c r="A435" s="1"/>
      <c r="B435" s="1"/>
      <c r="C435" s="1"/>
      <c r="D435" s="1"/>
      <c r="E435" s="1"/>
      <c r="F435" s="1"/>
    </row>
    <row r="436" spans="1:6" x14ac:dyDescent="0.75">
      <c r="A436" s="1"/>
      <c r="B436" s="1"/>
      <c r="C436" s="1"/>
      <c r="D436" s="1"/>
      <c r="E436" s="1"/>
      <c r="F436" s="1"/>
    </row>
    <row r="437" spans="1:6" x14ac:dyDescent="0.75">
      <c r="A437" s="1"/>
      <c r="B437" s="1"/>
      <c r="C437" s="1"/>
      <c r="D437" s="1"/>
      <c r="E437" s="1"/>
      <c r="F437" s="1"/>
    </row>
    <row r="438" spans="1:6" x14ac:dyDescent="0.75">
      <c r="A438" s="1"/>
      <c r="B438" s="1"/>
      <c r="C438" s="1"/>
      <c r="D438" s="1"/>
      <c r="E438" s="1"/>
      <c r="F438" s="1"/>
    </row>
    <row r="439" spans="1:6" x14ac:dyDescent="0.75">
      <c r="A439" s="1"/>
      <c r="B439" s="1"/>
      <c r="C439" s="1"/>
      <c r="D439" s="1"/>
      <c r="E439" s="1"/>
      <c r="F439" s="1"/>
    </row>
    <row r="440" spans="1:6" x14ac:dyDescent="0.75">
      <c r="A440" s="1"/>
      <c r="B440" s="1"/>
      <c r="C440" s="1"/>
      <c r="D440" s="1"/>
      <c r="E440" s="1"/>
      <c r="F440" s="1"/>
    </row>
    <row r="441" spans="1:6" x14ac:dyDescent="0.75">
      <c r="A441" s="1"/>
      <c r="B441" s="1"/>
      <c r="C441" s="1"/>
      <c r="D441" s="1"/>
      <c r="E441" s="1"/>
      <c r="F441" s="1"/>
    </row>
    <row r="442" spans="1:6" x14ac:dyDescent="0.75">
      <c r="A442" s="1"/>
      <c r="B442" s="1"/>
      <c r="C442" s="1"/>
      <c r="D442" s="1"/>
      <c r="E442" s="1"/>
      <c r="F442" s="1"/>
    </row>
    <row r="443" spans="1:6" x14ac:dyDescent="0.75">
      <c r="A443" s="1"/>
      <c r="B443" s="1"/>
      <c r="C443" s="1"/>
      <c r="D443" s="1"/>
      <c r="E443" s="1"/>
      <c r="F443" s="1"/>
    </row>
    <row r="444" spans="1:6" x14ac:dyDescent="0.75">
      <c r="A444" s="1"/>
      <c r="B444" s="1"/>
      <c r="C444" s="1"/>
      <c r="D444" s="1"/>
      <c r="E444" s="1"/>
      <c r="F444" s="1"/>
    </row>
    <row r="445" spans="1:6" x14ac:dyDescent="0.75">
      <c r="A445" s="1"/>
      <c r="B445" s="1"/>
      <c r="C445" s="1"/>
      <c r="D445" s="1"/>
      <c r="E445" s="1"/>
      <c r="F445" s="1"/>
    </row>
    <row r="446" spans="1:6" x14ac:dyDescent="0.75">
      <c r="A446" s="1"/>
      <c r="B446" s="1"/>
      <c r="C446" s="1"/>
      <c r="D446" s="1"/>
      <c r="E446" s="1"/>
      <c r="F446" s="1"/>
    </row>
    <row r="447" spans="1:6" x14ac:dyDescent="0.75">
      <c r="A447" s="1"/>
      <c r="B447" s="1"/>
      <c r="C447" s="1"/>
      <c r="D447" s="1"/>
      <c r="E447" s="1"/>
      <c r="F447" s="1"/>
    </row>
    <row r="448" spans="1:6" x14ac:dyDescent="0.75">
      <c r="A448" s="1"/>
      <c r="B448" s="1"/>
      <c r="C448" s="1"/>
      <c r="D448" s="1"/>
      <c r="E448" s="1"/>
      <c r="F448" s="1"/>
    </row>
    <row r="449" spans="1:6" x14ac:dyDescent="0.75">
      <c r="A449" s="1"/>
      <c r="B449" s="1"/>
      <c r="C449" s="1"/>
      <c r="D449" s="1"/>
      <c r="E449" s="1"/>
      <c r="F449" s="1"/>
    </row>
    <row r="450" spans="1:6" x14ac:dyDescent="0.75">
      <c r="A450" s="1"/>
      <c r="B450" s="1"/>
      <c r="C450" s="1"/>
      <c r="D450" s="1"/>
      <c r="E450" s="1"/>
      <c r="F450" s="1"/>
    </row>
    <row r="451" spans="1:6" x14ac:dyDescent="0.75">
      <c r="A451" s="1"/>
      <c r="B451" s="1"/>
      <c r="C451" s="1"/>
      <c r="D451" s="1"/>
      <c r="E451" s="1"/>
      <c r="F451" s="1"/>
    </row>
    <row r="452" spans="1:6" x14ac:dyDescent="0.75">
      <c r="A452" s="1"/>
      <c r="B452" s="1"/>
      <c r="C452" s="1"/>
      <c r="D452" s="1"/>
      <c r="E452" s="1"/>
      <c r="F452" s="1"/>
    </row>
    <row r="453" spans="1:6" x14ac:dyDescent="0.75">
      <c r="A453" s="1"/>
      <c r="B453" s="1"/>
      <c r="C453" s="1"/>
      <c r="D453" s="1"/>
      <c r="E453" s="1"/>
      <c r="F453" s="1"/>
    </row>
    <row r="454" spans="1:6" x14ac:dyDescent="0.75">
      <c r="A454" s="1"/>
      <c r="B454" s="1"/>
      <c r="C454" s="1"/>
      <c r="D454" s="1"/>
      <c r="E454" s="1"/>
      <c r="F454" s="1"/>
    </row>
    <row r="455" spans="1:6" x14ac:dyDescent="0.75">
      <c r="A455" s="1"/>
      <c r="B455" s="1"/>
      <c r="C455" s="1"/>
      <c r="D455" s="1"/>
      <c r="E455" s="1"/>
      <c r="F455" s="1"/>
    </row>
    <row r="456" spans="1:6" x14ac:dyDescent="0.75">
      <c r="A456" s="1"/>
      <c r="B456" s="1"/>
      <c r="C456" s="1"/>
      <c r="D456" s="1"/>
      <c r="E456" s="1"/>
      <c r="F456" s="1"/>
    </row>
    <row r="457" spans="1:6" x14ac:dyDescent="0.75">
      <c r="A457" s="1"/>
      <c r="B457" s="1"/>
      <c r="C457" s="1"/>
      <c r="D457" s="1"/>
      <c r="E457" s="1"/>
      <c r="F457" s="1"/>
    </row>
    <row r="458" spans="1:6" x14ac:dyDescent="0.75">
      <c r="A458" s="1"/>
      <c r="B458" s="1"/>
      <c r="C458" s="1"/>
      <c r="D458" s="1"/>
      <c r="E458" s="1"/>
      <c r="F458" s="1"/>
    </row>
    <row r="459" spans="1:6" x14ac:dyDescent="0.75">
      <c r="A459" s="1"/>
      <c r="B459" s="1"/>
      <c r="C459" s="1"/>
      <c r="D459" s="1"/>
      <c r="E459" s="1"/>
      <c r="F459" s="1"/>
    </row>
    <row r="460" spans="1:6" x14ac:dyDescent="0.75">
      <c r="A460" s="1"/>
      <c r="B460" s="1"/>
      <c r="C460" s="1"/>
      <c r="D460" s="1"/>
      <c r="E460" s="1"/>
      <c r="F460" s="1"/>
    </row>
    <row r="461" spans="1:6" x14ac:dyDescent="0.75">
      <c r="A461" s="1"/>
      <c r="B461" s="1"/>
      <c r="C461" s="1"/>
      <c r="D461" s="1"/>
      <c r="E461" s="1"/>
      <c r="F461" s="1"/>
    </row>
    <row r="462" spans="1:6" x14ac:dyDescent="0.75">
      <c r="A462" s="1"/>
      <c r="B462" s="1"/>
      <c r="C462" s="1"/>
      <c r="D462" s="1"/>
      <c r="E462" s="1"/>
      <c r="F462" s="1"/>
    </row>
    <row r="463" spans="1:6" x14ac:dyDescent="0.75">
      <c r="A463" s="1"/>
      <c r="B463" s="1"/>
      <c r="C463" s="1"/>
      <c r="D463" s="1"/>
      <c r="E463" s="1"/>
      <c r="F463" s="1"/>
    </row>
    <row r="464" spans="1:6" x14ac:dyDescent="0.75">
      <c r="A464" s="1"/>
      <c r="B464" s="1"/>
      <c r="C464" s="1"/>
      <c r="D464" s="1"/>
      <c r="E464" s="1"/>
      <c r="F464" s="1"/>
    </row>
    <row r="465" spans="1:6" x14ac:dyDescent="0.75">
      <c r="A465" s="1"/>
      <c r="B465" s="1"/>
      <c r="C465" s="1"/>
      <c r="D465" s="1"/>
      <c r="E465" s="1"/>
      <c r="F465" s="1"/>
    </row>
    <row r="466" spans="1:6" x14ac:dyDescent="0.75">
      <c r="A466" s="1"/>
      <c r="B466" s="1"/>
      <c r="C466" s="1"/>
      <c r="D466" s="1"/>
      <c r="E466" s="1"/>
      <c r="F466" s="1"/>
    </row>
    <row r="467" spans="1:6" x14ac:dyDescent="0.75">
      <c r="A467" s="1"/>
      <c r="B467" s="1"/>
      <c r="C467" s="1"/>
      <c r="D467" s="1"/>
      <c r="E467" s="1"/>
      <c r="F467" s="1"/>
    </row>
    <row r="468" spans="1:6" x14ac:dyDescent="0.75">
      <c r="A468" s="1"/>
      <c r="B468" s="1"/>
      <c r="C468" s="1"/>
      <c r="D468" s="1"/>
      <c r="E468" s="1"/>
      <c r="F468" s="1"/>
    </row>
    <row r="469" spans="1:6" x14ac:dyDescent="0.75">
      <c r="A469" s="1"/>
      <c r="B469" s="1"/>
      <c r="C469" s="1"/>
      <c r="D469" s="1"/>
      <c r="E469" s="1"/>
      <c r="F469" s="1"/>
    </row>
    <row r="470" spans="1:6" x14ac:dyDescent="0.75">
      <c r="A470" s="1"/>
      <c r="B470" s="1"/>
      <c r="C470" s="1"/>
      <c r="D470" s="1"/>
      <c r="E470" s="1"/>
      <c r="F470" s="1"/>
    </row>
    <row r="471" spans="1:6" x14ac:dyDescent="0.75">
      <c r="A471" s="1"/>
      <c r="B471" s="1"/>
      <c r="C471" s="1"/>
      <c r="D471" s="1"/>
      <c r="E471" s="1"/>
      <c r="F471" s="1"/>
    </row>
    <row r="472" spans="1:6" x14ac:dyDescent="0.75">
      <c r="A472" s="1"/>
      <c r="B472" s="1"/>
      <c r="C472" s="1"/>
      <c r="D472" s="1"/>
      <c r="E472" s="1"/>
      <c r="F472" s="1"/>
    </row>
    <row r="473" spans="1:6" x14ac:dyDescent="0.75">
      <c r="A473" s="1"/>
      <c r="B473" s="1"/>
      <c r="C473" s="1"/>
      <c r="D473" s="1"/>
      <c r="E473" s="1"/>
      <c r="F473" s="1"/>
    </row>
    <row r="474" spans="1:6" x14ac:dyDescent="0.75">
      <c r="A474" s="1"/>
      <c r="B474" s="1"/>
      <c r="C474" s="1"/>
      <c r="D474" s="1"/>
      <c r="E474" s="1"/>
      <c r="F474" s="1"/>
    </row>
    <row r="475" spans="1:6" x14ac:dyDescent="0.75">
      <c r="A475" s="1"/>
      <c r="B475" s="1"/>
      <c r="C475" s="1"/>
      <c r="D475" s="1"/>
      <c r="E475" s="1"/>
      <c r="F475" s="1"/>
    </row>
    <row r="476" spans="1:6" x14ac:dyDescent="0.75">
      <c r="A476" s="1"/>
      <c r="B476" s="1"/>
      <c r="C476" s="1"/>
      <c r="D476" s="1"/>
      <c r="E476" s="1"/>
      <c r="F476" s="1"/>
    </row>
    <row r="477" spans="1:6" x14ac:dyDescent="0.75">
      <c r="A477" s="1"/>
      <c r="B477" s="1"/>
      <c r="C477" s="1"/>
      <c r="D477" s="1"/>
      <c r="E477" s="1"/>
      <c r="F477" s="1"/>
    </row>
    <row r="478" spans="1:6" x14ac:dyDescent="0.75">
      <c r="A478" s="1"/>
      <c r="B478" s="1"/>
      <c r="C478" s="1"/>
      <c r="D478" s="1"/>
      <c r="E478" s="1"/>
      <c r="F478" s="1"/>
    </row>
    <row r="479" spans="1:6" x14ac:dyDescent="0.75">
      <c r="A479" s="1"/>
      <c r="B479" s="1"/>
      <c r="C479" s="1"/>
      <c r="D479" s="1"/>
      <c r="E479" s="1"/>
      <c r="F479" s="1"/>
    </row>
    <row r="480" spans="1:6" x14ac:dyDescent="0.75">
      <c r="A480" s="1"/>
      <c r="B480" s="1"/>
      <c r="C480" s="1"/>
      <c r="D480" s="1"/>
      <c r="E480" s="1"/>
      <c r="F480" s="1"/>
    </row>
    <row r="481" spans="1:6" x14ac:dyDescent="0.75">
      <c r="A481" s="1"/>
      <c r="B481" s="1"/>
      <c r="C481" s="1"/>
      <c r="D481" s="1"/>
      <c r="E481" s="1"/>
      <c r="F481" s="1"/>
    </row>
    <row r="482" spans="1:6" x14ac:dyDescent="0.75">
      <c r="A482" s="1"/>
      <c r="B482" s="1"/>
      <c r="C482" s="1"/>
      <c r="D482" s="1"/>
      <c r="E482" s="1"/>
      <c r="F482" s="1"/>
    </row>
    <row r="483" spans="1:6" x14ac:dyDescent="0.75">
      <c r="A483" s="1"/>
      <c r="B483" s="1"/>
      <c r="C483" s="1"/>
      <c r="D483" s="1"/>
      <c r="E483" s="1"/>
      <c r="F483" s="1"/>
    </row>
    <row r="484" spans="1:6" x14ac:dyDescent="0.75">
      <c r="A484" s="1"/>
      <c r="B484" s="1"/>
      <c r="C484" s="1"/>
      <c r="D484" s="1"/>
      <c r="E484" s="1"/>
      <c r="F484" s="1"/>
    </row>
    <row r="485" spans="1:6" x14ac:dyDescent="0.75">
      <c r="A485" s="1"/>
      <c r="B485" s="1"/>
      <c r="C485" s="1"/>
      <c r="D485" s="1"/>
      <c r="E485" s="1"/>
      <c r="F485" s="1"/>
    </row>
    <row r="486" spans="1:6" x14ac:dyDescent="0.75">
      <c r="A486" s="1"/>
      <c r="B486" s="1"/>
      <c r="C486" s="1"/>
      <c r="D486" s="1"/>
      <c r="E486" s="1"/>
      <c r="F486" s="1"/>
    </row>
    <row r="487" spans="1:6" x14ac:dyDescent="0.75">
      <c r="A487" s="1"/>
      <c r="B487" s="1"/>
      <c r="C487" s="1"/>
      <c r="D487" s="1"/>
      <c r="E487" s="1"/>
      <c r="F487" s="1"/>
    </row>
    <row r="488" spans="1:6" x14ac:dyDescent="0.75">
      <c r="A488" s="1"/>
      <c r="B488" s="1"/>
      <c r="C488" s="1"/>
      <c r="D488" s="1"/>
      <c r="E488" s="1"/>
      <c r="F488" s="1"/>
    </row>
    <row r="489" spans="1:6" x14ac:dyDescent="0.75">
      <c r="A489" s="1"/>
      <c r="B489" s="1"/>
      <c r="C489" s="1"/>
      <c r="D489" s="1"/>
      <c r="E489" s="1"/>
      <c r="F489" s="1"/>
    </row>
    <row r="490" spans="1:6" x14ac:dyDescent="0.75">
      <c r="A490" s="1"/>
      <c r="B490" s="1"/>
      <c r="C490" s="1"/>
      <c r="D490" s="1"/>
      <c r="E490" s="1"/>
      <c r="F490" s="1"/>
    </row>
    <row r="491" spans="1:6" x14ac:dyDescent="0.75">
      <c r="A491" s="1"/>
      <c r="B491" s="1"/>
      <c r="C491" s="1"/>
      <c r="D491" s="1"/>
      <c r="E491" s="1"/>
      <c r="F491" s="1"/>
    </row>
    <row r="492" spans="1:6" x14ac:dyDescent="0.75">
      <c r="A492" s="1"/>
      <c r="B492" s="1"/>
      <c r="C492" s="1"/>
      <c r="D492" s="1"/>
      <c r="E492" s="1"/>
      <c r="F492" s="1"/>
    </row>
    <row r="493" spans="1:6" x14ac:dyDescent="0.75">
      <c r="A493" s="1"/>
      <c r="B493" s="1"/>
      <c r="C493" s="1"/>
      <c r="D493" s="1"/>
      <c r="E493" s="1"/>
      <c r="F493" s="1"/>
    </row>
    <row r="494" spans="1:6" x14ac:dyDescent="0.75">
      <c r="A494" s="1"/>
      <c r="B494" s="1"/>
      <c r="C494" s="1"/>
      <c r="D494" s="1"/>
      <c r="E494" s="1"/>
      <c r="F494" s="1"/>
    </row>
    <row r="495" spans="1:6" x14ac:dyDescent="0.75">
      <c r="A495" s="1"/>
      <c r="B495" s="1"/>
      <c r="C495" s="1"/>
      <c r="D495" s="1"/>
      <c r="E495" s="1"/>
      <c r="F495" s="1"/>
    </row>
    <row r="496" spans="1:6" x14ac:dyDescent="0.75">
      <c r="A496" s="1"/>
      <c r="B496" s="1"/>
      <c r="C496" s="1"/>
      <c r="D496" s="1"/>
      <c r="E496" s="1"/>
      <c r="F496" s="1"/>
    </row>
    <row r="497" spans="1:6" x14ac:dyDescent="0.75">
      <c r="A497" s="1"/>
      <c r="B497" s="1"/>
      <c r="C497" s="1"/>
      <c r="D497" s="1"/>
      <c r="E497" s="1"/>
      <c r="F497" s="1"/>
    </row>
    <row r="498" spans="1:6" x14ac:dyDescent="0.75">
      <c r="A498" s="1"/>
      <c r="B498" s="1"/>
      <c r="C498" s="1"/>
      <c r="D498" s="1"/>
      <c r="E498" s="1"/>
      <c r="F498" s="1"/>
    </row>
    <row r="499" spans="1:6" x14ac:dyDescent="0.75">
      <c r="A499" s="1"/>
      <c r="B499" s="1"/>
      <c r="C499" s="1"/>
      <c r="D499" s="1"/>
      <c r="E499" s="1"/>
      <c r="F499" s="1"/>
    </row>
    <row r="500" spans="1:6" x14ac:dyDescent="0.7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workbookViewId="0">
      <pane ySplit="8" topLeftCell="A9" activePane="bottomLeft" state="frozen"/>
      <selection pane="bottomLeft" activeCell="E37" sqref="E37"/>
    </sheetView>
  </sheetViews>
  <sheetFormatPr defaultColWidth="0" defaultRowHeight="14.75" x14ac:dyDescent="0.75"/>
  <cols>
    <col min="1" max="1" width="4.7265625" hidden="1" customWidth="1"/>
    <col min="2" max="2" width="5.7265625" customWidth="1"/>
    <col min="3" max="3" width="12.7265625" customWidth="1"/>
    <col min="4" max="4" width="44.7265625" customWidth="1"/>
    <col min="5" max="5" width="5.7265625" customWidth="1"/>
    <col min="6" max="8" width="9.7265625" customWidth="1"/>
    <col min="9" max="9" width="10.7265625" customWidth="1"/>
    <col min="10" max="15" width="0" hidden="1" customWidth="1"/>
    <col min="16" max="16" width="9.7265625" customWidth="1"/>
    <col min="17" max="18" width="0" hidden="1" customWidth="1"/>
    <col min="19" max="19" width="7.7265625" customWidth="1"/>
    <col min="20" max="21" width="0" hidden="1" customWidth="1"/>
    <col min="22" max="22" width="7.7265625" customWidth="1"/>
    <col min="23" max="26" width="0" hidden="1" customWidth="1"/>
    <col min="27" max="27" width="9.1328125" customWidth="1"/>
    <col min="28" max="16384" width="9.1328125" hidden="1"/>
  </cols>
  <sheetData>
    <row r="1" spans="1:26" ht="20.149999999999999" customHeight="1" x14ac:dyDescent="0.75">
      <c r="A1" s="155"/>
      <c r="B1" s="208" t="s">
        <v>25</v>
      </c>
      <c r="C1" s="209"/>
      <c r="D1" s="209"/>
      <c r="E1" s="209"/>
      <c r="F1" s="209"/>
      <c r="G1" s="209"/>
      <c r="H1" s="210"/>
      <c r="I1" s="156" t="s">
        <v>23</v>
      </c>
      <c r="J1" s="155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49999999999999" customHeight="1" x14ac:dyDescent="0.75">
      <c r="A2" s="155"/>
      <c r="B2" s="208" t="s">
        <v>26</v>
      </c>
      <c r="C2" s="209"/>
      <c r="D2" s="209"/>
      <c r="E2" s="209"/>
      <c r="F2" s="209"/>
      <c r="G2" s="209"/>
      <c r="H2" s="210"/>
      <c r="I2" s="156" t="s">
        <v>21</v>
      </c>
      <c r="J2" s="155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49999999999999" customHeight="1" x14ac:dyDescent="0.75">
      <c r="A3" s="155"/>
      <c r="B3" s="208" t="s">
        <v>27</v>
      </c>
      <c r="C3" s="209"/>
      <c r="D3" s="209"/>
      <c r="E3" s="209"/>
      <c r="F3" s="209"/>
      <c r="G3" s="209"/>
      <c r="H3" s="210"/>
      <c r="I3" s="156" t="s">
        <v>100</v>
      </c>
      <c r="J3" s="155"/>
      <c r="K3" s="3"/>
      <c r="L3" s="3"/>
      <c r="M3" s="3"/>
      <c r="N3" s="3"/>
      <c r="O3" s="3"/>
      <c r="P3" s="190">
        <v>43964</v>
      </c>
      <c r="Q3" s="1"/>
      <c r="R3" s="1"/>
      <c r="S3" s="3"/>
      <c r="V3" s="3"/>
    </row>
    <row r="4" spans="1:26" x14ac:dyDescent="0.75">
      <c r="A4" s="3"/>
      <c r="B4" s="5" t="s">
        <v>101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75">
      <c r="A5" s="3"/>
      <c r="B5" s="5" t="s">
        <v>401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7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 x14ac:dyDescent="0.8">
      <c r="A8" s="158" t="s">
        <v>90</v>
      </c>
      <c r="B8" s="158" t="s">
        <v>91</v>
      </c>
      <c r="C8" s="158" t="s">
        <v>92</v>
      </c>
      <c r="D8" s="158" t="s">
        <v>93</v>
      </c>
      <c r="E8" s="158" t="s">
        <v>94</v>
      </c>
      <c r="F8" s="158" t="s">
        <v>95</v>
      </c>
      <c r="G8" s="158" t="s">
        <v>59</v>
      </c>
      <c r="H8" s="158" t="s">
        <v>60</v>
      </c>
      <c r="I8" s="158" t="s">
        <v>96</v>
      </c>
      <c r="J8" s="158"/>
      <c r="K8" s="158"/>
      <c r="L8" s="158"/>
      <c r="M8" s="158"/>
      <c r="N8" s="158"/>
      <c r="O8" s="158"/>
      <c r="P8" s="158" t="s">
        <v>97</v>
      </c>
      <c r="Q8" s="152"/>
      <c r="R8" s="152"/>
      <c r="S8" s="158" t="s">
        <v>98</v>
      </c>
      <c r="T8" s="154"/>
      <c r="U8" s="154"/>
      <c r="V8" s="158" t="s">
        <v>99</v>
      </c>
      <c r="W8" s="153"/>
      <c r="X8" s="153"/>
      <c r="Y8" s="153"/>
      <c r="Z8" s="153"/>
    </row>
    <row r="9" spans="1:26" x14ac:dyDescent="0.75">
      <c r="A9" s="141"/>
      <c r="B9" s="141"/>
      <c r="C9" s="159"/>
      <c r="D9" s="145" t="s">
        <v>69</v>
      </c>
      <c r="E9" s="141"/>
      <c r="F9" s="160"/>
      <c r="G9" s="142"/>
      <c r="H9" s="142"/>
      <c r="I9" s="142"/>
      <c r="J9" s="141"/>
      <c r="K9" s="141"/>
      <c r="L9" s="141"/>
      <c r="M9" s="141"/>
      <c r="N9" s="141"/>
      <c r="O9" s="141"/>
      <c r="P9" s="141"/>
      <c r="Q9" s="147"/>
      <c r="R9" s="147"/>
      <c r="S9" s="141"/>
      <c r="T9" s="144"/>
      <c r="U9" s="144"/>
      <c r="V9" s="141"/>
      <c r="W9" s="144"/>
      <c r="X9" s="144"/>
      <c r="Y9" s="144"/>
      <c r="Z9" s="144"/>
    </row>
    <row r="10" spans="1:26" x14ac:dyDescent="0.75">
      <c r="A10" s="147"/>
      <c r="B10" s="147"/>
      <c r="C10" s="147"/>
      <c r="D10" s="147" t="s">
        <v>71</v>
      </c>
      <c r="E10" s="147"/>
      <c r="F10" s="161"/>
      <c r="G10" s="148"/>
      <c r="H10" s="148"/>
      <c r="I10" s="148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4"/>
      <c r="U10" s="144"/>
      <c r="V10" s="147"/>
      <c r="W10" s="144"/>
      <c r="X10" s="144"/>
      <c r="Y10" s="144"/>
      <c r="Z10" s="144"/>
    </row>
    <row r="11" spans="1:26" ht="25.15" customHeight="1" x14ac:dyDescent="0.75">
      <c r="A11" s="165"/>
      <c r="B11" s="162" t="s">
        <v>116</v>
      </c>
      <c r="C11" s="166" t="s">
        <v>144</v>
      </c>
      <c r="D11" s="162" t="s">
        <v>145</v>
      </c>
      <c r="E11" s="162" t="s">
        <v>146</v>
      </c>
      <c r="F11" s="163">
        <v>1</v>
      </c>
      <c r="G11" s="164">
        <v>0</v>
      </c>
      <c r="H11" s="164">
        <v>0</v>
      </c>
      <c r="I11" s="164">
        <f>ROUND(F11*(G11+H11),2)</f>
        <v>0</v>
      </c>
      <c r="J11" s="162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61">
        <v>2.7000000000000001E-3</v>
      </c>
      <c r="Q11" s="157"/>
      <c r="R11" s="157">
        <v>2.7000000000000001E-3</v>
      </c>
      <c r="S11" s="147">
        <f>ROUND(F11*(P11),3)</f>
        <v>3.0000000000000001E-3</v>
      </c>
      <c r="V11" s="161"/>
      <c r="Z11">
        <f>0.058844*POWER(I11,0.952797)</f>
        <v>0</v>
      </c>
    </row>
    <row r="12" spans="1:26" x14ac:dyDescent="0.75">
      <c r="A12" s="147"/>
      <c r="B12" s="147"/>
      <c r="C12" s="147"/>
      <c r="D12" s="147" t="s">
        <v>71</v>
      </c>
      <c r="E12" s="147"/>
      <c r="F12" s="161"/>
      <c r="G12" s="150">
        <f>ROUND((SUM(L10:L11))/1,2)</f>
        <v>0</v>
      </c>
      <c r="H12" s="150">
        <f>ROUND((SUM(M10:M11))/1,2)</f>
        <v>0</v>
      </c>
      <c r="I12" s="150">
        <f>ROUND((SUM(I10:I11))/1,2)</f>
        <v>0</v>
      </c>
      <c r="J12" s="147"/>
      <c r="K12" s="147"/>
      <c r="L12" s="147">
        <f>ROUND((SUM(L10:L11))/1,2)</f>
        <v>0</v>
      </c>
      <c r="M12" s="147">
        <f>ROUND((SUM(M10:M11))/1,2)</f>
        <v>0</v>
      </c>
      <c r="N12" s="147"/>
      <c r="O12" s="147"/>
      <c r="P12" s="167"/>
      <c r="Q12" s="147"/>
      <c r="R12" s="147"/>
      <c r="S12" s="167">
        <f>ROUND((SUM(S10:S11))/1,2)</f>
        <v>0</v>
      </c>
      <c r="T12" s="144"/>
      <c r="U12" s="144"/>
      <c r="V12" s="2">
        <f>ROUND((SUM(V10:V11))/1,2)</f>
        <v>0</v>
      </c>
      <c r="W12" s="144"/>
      <c r="X12" s="144"/>
      <c r="Y12" s="144"/>
      <c r="Z12" s="144"/>
    </row>
    <row r="13" spans="1:26" x14ac:dyDescent="0.75">
      <c r="A13" s="1"/>
      <c r="B13" s="1"/>
      <c r="C13" s="1"/>
      <c r="D13" s="1"/>
      <c r="E13" s="1"/>
      <c r="F13" s="157"/>
      <c r="G13" s="140"/>
      <c r="H13" s="140"/>
      <c r="I13" s="140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75">
      <c r="A14" s="147"/>
      <c r="B14" s="147"/>
      <c r="C14" s="147"/>
      <c r="D14" s="2" t="s">
        <v>69</v>
      </c>
      <c r="E14" s="147"/>
      <c r="F14" s="161"/>
      <c r="G14" s="150">
        <f>ROUND((SUM(L9:L13))/2,2)</f>
        <v>0</v>
      </c>
      <c r="H14" s="150">
        <f>ROUND((SUM(M9:M13))/2,2)</f>
        <v>0</v>
      </c>
      <c r="I14" s="150">
        <f>ROUND((SUM(I9:I13))/2,2)</f>
        <v>0</v>
      </c>
      <c r="J14" s="148"/>
      <c r="K14" s="147"/>
      <c r="L14" s="148">
        <f>ROUND((SUM(L9:L13))/2,2)</f>
        <v>0</v>
      </c>
      <c r="M14" s="148">
        <f>ROUND((SUM(M9:M13))/2,2)</f>
        <v>0</v>
      </c>
      <c r="N14" s="147"/>
      <c r="O14" s="147"/>
      <c r="P14" s="167"/>
      <c r="Q14" s="147"/>
      <c r="R14" s="147"/>
      <c r="S14" s="167">
        <f>ROUND((SUM(S9:S13))/2,2)</f>
        <v>0</v>
      </c>
      <c r="T14" s="144"/>
      <c r="U14" s="144"/>
      <c r="V14" s="2">
        <f>ROUND((SUM(V9:V13))/2,2)</f>
        <v>0</v>
      </c>
    </row>
    <row r="15" spans="1:26" x14ac:dyDescent="0.75">
      <c r="A15" s="1"/>
      <c r="B15" s="1"/>
      <c r="C15" s="1"/>
      <c r="D15" s="1"/>
      <c r="E15" s="1"/>
      <c r="F15" s="157"/>
      <c r="G15" s="140"/>
      <c r="H15" s="140"/>
      <c r="I15" s="140"/>
      <c r="J15" s="1"/>
      <c r="K15" s="1"/>
      <c r="L15" s="1"/>
      <c r="M15" s="1"/>
      <c r="N15" s="1"/>
      <c r="O15" s="1"/>
      <c r="P15" s="1"/>
      <c r="Q15" s="1"/>
      <c r="R15" s="1"/>
      <c r="S15" s="1"/>
      <c r="V15" s="1"/>
    </row>
    <row r="16" spans="1:26" x14ac:dyDescent="0.75">
      <c r="A16" s="147"/>
      <c r="B16" s="147"/>
      <c r="C16" s="147"/>
      <c r="D16" s="2" t="s">
        <v>402</v>
      </c>
      <c r="E16" s="147"/>
      <c r="F16" s="161"/>
      <c r="G16" s="148"/>
      <c r="H16" s="148"/>
      <c r="I16" s="148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4"/>
      <c r="U16" s="144"/>
      <c r="V16" s="147"/>
      <c r="W16" s="144"/>
      <c r="X16" s="144"/>
      <c r="Y16" s="144"/>
      <c r="Z16" s="144"/>
    </row>
    <row r="17" spans="1:26" x14ac:dyDescent="0.75">
      <c r="A17" s="147"/>
      <c r="B17" s="147"/>
      <c r="C17" s="147"/>
      <c r="D17" s="147" t="s">
        <v>403</v>
      </c>
      <c r="E17" s="147"/>
      <c r="F17" s="161"/>
      <c r="G17" s="148"/>
      <c r="H17" s="148"/>
      <c r="I17" s="148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4"/>
      <c r="U17" s="144"/>
      <c r="V17" s="147"/>
      <c r="W17" s="144"/>
      <c r="X17" s="144"/>
      <c r="Y17" s="144"/>
      <c r="Z17" s="144"/>
    </row>
    <row r="18" spans="1:26" ht="25.15" customHeight="1" x14ac:dyDescent="0.75">
      <c r="A18" s="165"/>
      <c r="B18" s="162" t="s">
        <v>405</v>
      </c>
      <c r="C18" s="166" t="s">
        <v>406</v>
      </c>
      <c r="D18" s="189" t="s">
        <v>741</v>
      </c>
      <c r="E18" s="162" t="s">
        <v>407</v>
      </c>
      <c r="F18" s="163">
        <v>1</v>
      </c>
      <c r="G18" s="164">
        <v>0</v>
      </c>
      <c r="H18" s="164">
        <v>0</v>
      </c>
      <c r="I18" s="164">
        <f>ROUND(F18*(G18+H18),2)</f>
        <v>0</v>
      </c>
      <c r="J18" s="162">
        <f>ROUND(F18*(N18),2)</f>
        <v>0</v>
      </c>
      <c r="K18" s="1">
        <f>ROUND(F18*(O18),2)</f>
        <v>0</v>
      </c>
      <c r="L18" s="1">
        <f>ROUND(F18*(G18),2)</f>
        <v>0</v>
      </c>
      <c r="M18" s="1">
        <f>ROUND(F18*(H18),2)</f>
        <v>0</v>
      </c>
      <c r="N18" s="1">
        <v>0</v>
      </c>
      <c r="O18" s="1"/>
      <c r="P18" s="157"/>
      <c r="Q18" s="157"/>
      <c r="R18" s="157"/>
      <c r="S18" s="147"/>
      <c r="V18" s="161"/>
      <c r="Z18">
        <f>0.058844*POWER(I18,0.952797)</f>
        <v>0</v>
      </c>
    </row>
    <row r="19" spans="1:26" ht="25.15" customHeight="1" x14ac:dyDescent="0.75">
      <c r="A19" s="165"/>
      <c r="B19" s="162" t="s">
        <v>405</v>
      </c>
      <c r="C19" s="166" t="s">
        <v>408</v>
      </c>
      <c r="D19" s="189" t="s">
        <v>742</v>
      </c>
      <c r="E19" s="162" t="s">
        <v>407</v>
      </c>
      <c r="F19" s="163">
        <v>1</v>
      </c>
      <c r="G19" s="164">
        <v>0</v>
      </c>
      <c r="H19" s="164">
        <v>0</v>
      </c>
      <c r="I19" s="164">
        <f>ROUND(F19*(G19+H19),2)</f>
        <v>0</v>
      </c>
      <c r="J19" s="162">
        <f>ROUND(F19*(N19),2)</f>
        <v>0</v>
      </c>
      <c r="K19" s="1">
        <f>ROUND(F19*(O19),2)</f>
        <v>0</v>
      </c>
      <c r="L19" s="1">
        <f>ROUND(F19*(G19),2)</f>
        <v>0</v>
      </c>
      <c r="M19" s="1">
        <f>ROUND(F19*(H19),2)</f>
        <v>0</v>
      </c>
      <c r="N19" s="1">
        <v>0</v>
      </c>
      <c r="O19" s="1"/>
      <c r="P19" s="157"/>
      <c r="Q19" s="157"/>
      <c r="R19" s="157"/>
      <c r="S19" s="147"/>
      <c r="V19" s="161"/>
      <c r="Z19">
        <f>0.058844*POWER(I19,0.952797)</f>
        <v>0</v>
      </c>
    </row>
    <row r="20" spans="1:26" ht="25.15" customHeight="1" x14ac:dyDescent="0.75">
      <c r="A20" s="165"/>
      <c r="B20" s="162" t="s">
        <v>373</v>
      </c>
      <c r="C20" s="166" t="s">
        <v>409</v>
      </c>
      <c r="D20" s="162" t="s">
        <v>410</v>
      </c>
      <c r="E20" s="162" t="s">
        <v>407</v>
      </c>
      <c r="F20" s="163">
        <v>1</v>
      </c>
      <c r="G20" s="164">
        <v>0</v>
      </c>
      <c r="H20" s="164">
        <v>0</v>
      </c>
      <c r="I20" s="164">
        <f>ROUND(F20*(G20+H20),2)</f>
        <v>0</v>
      </c>
      <c r="J20" s="162">
        <f>ROUND(F20*(N20),2)</f>
        <v>0</v>
      </c>
      <c r="K20" s="1">
        <f>ROUND(F20*(O20),2)</f>
        <v>0</v>
      </c>
      <c r="L20" s="1">
        <f>ROUND(F20*(G20),2)</f>
        <v>0</v>
      </c>
      <c r="M20" s="1">
        <f>ROUND(F20*(H20),2)</f>
        <v>0</v>
      </c>
      <c r="N20" s="1">
        <v>0</v>
      </c>
      <c r="O20" s="1"/>
      <c r="P20" s="157"/>
      <c r="Q20" s="157"/>
      <c r="R20" s="157"/>
      <c r="S20" s="147"/>
      <c r="V20" s="161"/>
      <c r="Z20">
        <f>0.058844*POWER(I20,0.952797)</f>
        <v>0</v>
      </c>
    </row>
    <row r="21" spans="1:26" ht="25.15" customHeight="1" x14ac:dyDescent="0.75">
      <c r="A21" s="165"/>
      <c r="B21" s="162" t="s">
        <v>373</v>
      </c>
      <c r="C21" s="166" t="s">
        <v>411</v>
      </c>
      <c r="D21" s="162" t="s">
        <v>412</v>
      </c>
      <c r="E21" s="162" t="s">
        <v>196</v>
      </c>
      <c r="F21" s="163">
        <v>5.4</v>
      </c>
      <c r="G21" s="164">
        <v>0</v>
      </c>
      <c r="H21" s="164">
        <v>0</v>
      </c>
      <c r="I21" s="164">
        <f>ROUND(F21*(G21+H21),2)</f>
        <v>0</v>
      </c>
      <c r="J21" s="162">
        <f>ROUND(F21*(N21),2)</f>
        <v>0</v>
      </c>
      <c r="K21" s="1">
        <f>ROUND(F21*(O21),2)</f>
        <v>0</v>
      </c>
      <c r="L21" s="1">
        <f>ROUND(F21*(G21),2)</f>
        <v>0</v>
      </c>
      <c r="M21" s="1">
        <f>ROUND(F21*(H21),2)</f>
        <v>0</v>
      </c>
      <c r="N21" s="1">
        <v>0</v>
      </c>
      <c r="O21" s="1"/>
      <c r="P21" s="157"/>
      <c r="Q21" s="157"/>
      <c r="R21" s="157"/>
      <c r="S21" s="147"/>
      <c r="V21" s="161"/>
      <c r="Z21">
        <f>0.058844*POWER(I21,0.952797)</f>
        <v>0</v>
      </c>
    </row>
    <row r="22" spans="1:26" ht="25.15" customHeight="1" x14ac:dyDescent="0.75">
      <c r="A22" s="165"/>
      <c r="B22" s="162" t="s">
        <v>373</v>
      </c>
      <c r="C22" s="166" t="s">
        <v>413</v>
      </c>
      <c r="D22" s="162" t="s">
        <v>414</v>
      </c>
      <c r="E22" s="162" t="s">
        <v>407</v>
      </c>
      <c r="F22" s="163">
        <v>1</v>
      </c>
      <c r="G22" s="164">
        <v>0</v>
      </c>
      <c r="H22" s="164">
        <v>0</v>
      </c>
      <c r="I22" s="164">
        <f>ROUND(F22*(G22+H22),2)</f>
        <v>0</v>
      </c>
      <c r="J22" s="162">
        <f>ROUND(F22*(N22),2)</f>
        <v>0</v>
      </c>
      <c r="K22" s="1">
        <f>ROUND(F22*(O22),2)</f>
        <v>0</v>
      </c>
      <c r="L22" s="1">
        <f>ROUND(F22*(G22),2)</f>
        <v>0</v>
      </c>
      <c r="M22" s="1">
        <f>ROUND(F22*(H22),2)</f>
        <v>0</v>
      </c>
      <c r="N22" s="1">
        <v>0</v>
      </c>
      <c r="O22" s="1"/>
      <c r="P22" s="157"/>
      <c r="Q22" s="157"/>
      <c r="R22" s="157"/>
      <c r="S22" s="147"/>
      <c r="V22" s="161"/>
      <c r="Z22">
        <f>0.058844*POWER(I22,0.952797)</f>
        <v>0</v>
      </c>
    </row>
    <row r="23" spans="1:26" x14ac:dyDescent="0.75">
      <c r="A23" s="147"/>
      <c r="B23" s="147"/>
      <c r="C23" s="147"/>
      <c r="D23" s="147" t="s">
        <v>403</v>
      </c>
      <c r="E23" s="147"/>
      <c r="F23" s="161"/>
      <c r="G23" s="150">
        <f>ROUND((SUM(L17:L22))/1,2)</f>
        <v>0</v>
      </c>
      <c r="H23" s="150">
        <f>ROUND((SUM(M17:M22))/1,2)</f>
        <v>0</v>
      </c>
      <c r="I23" s="150">
        <f>ROUND((SUM(I17:I22))/1,2)</f>
        <v>0</v>
      </c>
      <c r="J23" s="147"/>
      <c r="K23" s="147"/>
      <c r="L23" s="147">
        <f>ROUND((SUM(L17:L22))/1,2)</f>
        <v>0</v>
      </c>
      <c r="M23" s="147">
        <f>ROUND((SUM(M17:M22))/1,2)</f>
        <v>0</v>
      </c>
      <c r="N23" s="147"/>
      <c r="O23" s="147"/>
      <c r="P23" s="167"/>
      <c r="Q23" s="147"/>
      <c r="R23" s="147"/>
      <c r="S23" s="167">
        <f>ROUND((SUM(S17:S22))/1,2)</f>
        <v>0</v>
      </c>
      <c r="T23" s="144"/>
      <c r="U23" s="144"/>
      <c r="V23" s="2">
        <f>ROUND((SUM(V17:V22))/1,2)</f>
        <v>0</v>
      </c>
      <c r="W23" s="144"/>
      <c r="X23" s="144"/>
      <c r="Y23" s="144"/>
      <c r="Z23" s="144"/>
    </row>
    <row r="24" spans="1:26" x14ac:dyDescent="0.75">
      <c r="A24" s="1"/>
      <c r="B24" s="1"/>
      <c r="C24" s="1"/>
      <c r="D24" s="1"/>
      <c r="E24" s="1"/>
      <c r="F24" s="157"/>
      <c r="G24" s="140"/>
      <c r="H24" s="140"/>
      <c r="I24" s="140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75">
      <c r="A25" s="147"/>
      <c r="B25" s="147"/>
      <c r="C25" s="147"/>
      <c r="D25" s="2" t="s">
        <v>402</v>
      </c>
      <c r="E25" s="147"/>
      <c r="F25" s="161"/>
      <c r="G25" s="150">
        <f>ROUND((SUM(L16:L24))/2,2)</f>
        <v>0</v>
      </c>
      <c r="H25" s="150">
        <f>ROUND((SUM(M16:M24))/2,2)</f>
        <v>0</v>
      </c>
      <c r="I25" s="150">
        <f>ROUND((SUM(I16:I24))/2,2)</f>
        <v>0</v>
      </c>
      <c r="J25" s="148"/>
      <c r="K25" s="147"/>
      <c r="L25" s="148">
        <f>ROUND((SUM(L16:L24))/2,2)</f>
        <v>0</v>
      </c>
      <c r="M25" s="148">
        <f>ROUND((SUM(M16:M24))/2,2)</f>
        <v>0</v>
      </c>
      <c r="N25" s="147"/>
      <c r="O25" s="147"/>
      <c r="P25" s="167"/>
      <c r="Q25" s="147"/>
      <c r="R25" s="147"/>
      <c r="S25" s="167">
        <f>ROUND((SUM(S16:S24))/2,2)</f>
        <v>0</v>
      </c>
      <c r="T25" s="144"/>
      <c r="U25" s="144"/>
      <c r="V25" s="2">
        <f>ROUND((SUM(V16:V24))/2,2)</f>
        <v>0</v>
      </c>
    </row>
    <row r="26" spans="1:26" x14ac:dyDescent="0.75">
      <c r="A26" s="1"/>
      <c r="B26" s="1"/>
      <c r="C26" s="1"/>
      <c r="D26" s="1"/>
      <c r="E26" s="1"/>
      <c r="F26" s="157"/>
      <c r="G26" s="140"/>
      <c r="H26" s="140"/>
      <c r="I26" s="140"/>
      <c r="J26" s="1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x14ac:dyDescent="0.75">
      <c r="A27" s="147"/>
      <c r="B27" s="147"/>
      <c r="C27" s="147"/>
      <c r="D27" s="2" t="s">
        <v>8</v>
      </c>
      <c r="E27" s="147"/>
      <c r="F27" s="161"/>
      <c r="G27" s="148"/>
      <c r="H27" s="148"/>
      <c r="I27" s="148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4"/>
      <c r="U27" s="144"/>
      <c r="V27" s="147"/>
      <c r="W27" s="144"/>
      <c r="X27" s="144"/>
      <c r="Y27" s="144"/>
      <c r="Z27" s="144"/>
    </row>
    <row r="28" spans="1:26" x14ac:dyDescent="0.75">
      <c r="A28" s="147"/>
      <c r="B28" s="147"/>
      <c r="C28" s="147"/>
      <c r="D28" s="147" t="s">
        <v>404</v>
      </c>
      <c r="E28" s="147"/>
      <c r="F28" s="161"/>
      <c r="G28" s="148"/>
      <c r="H28" s="148"/>
      <c r="I28" s="148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4"/>
      <c r="U28" s="144"/>
      <c r="V28" s="147"/>
      <c r="W28" s="144"/>
      <c r="X28" s="144"/>
      <c r="Y28" s="144"/>
      <c r="Z28" s="144"/>
    </row>
    <row r="29" spans="1:26" ht="25.15" customHeight="1" x14ac:dyDescent="0.75">
      <c r="A29" s="165"/>
      <c r="B29" s="162" t="s">
        <v>415</v>
      </c>
      <c r="C29" s="166" t="s">
        <v>416</v>
      </c>
      <c r="D29" s="162" t="s">
        <v>417</v>
      </c>
      <c r="E29" s="162" t="s">
        <v>418</v>
      </c>
      <c r="F29" s="163">
        <v>36</v>
      </c>
      <c r="G29" s="164">
        <v>0</v>
      </c>
      <c r="H29" s="164">
        <v>0</v>
      </c>
      <c r="I29" s="164">
        <f>ROUND(F29*(G29+H29),2)</f>
        <v>0</v>
      </c>
      <c r="J29" s="162">
        <f>ROUND(F29*(N29),2)</f>
        <v>0</v>
      </c>
      <c r="K29" s="1">
        <f>ROUND(F29*(O29),2)</f>
        <v>0</v>
      </c>
      <c r="L29" s="1">
        <f>ROUND(F29*(G29),2)</f>
        <v>0</v>
      </c>
      <c r="M29" s="1">
        <f>ROUND(F29*(H29),2)</f>
        <v>0</v>
      </c>
      <c r="N29" s="1">
        <v>0</v>
      </c>
      <c r="O29" s="1"/>
      <c r="P29" s="157"/>
      <c r="Q29" s="157"/>
      <c r="R29" s="157"/>
      <c r="S29" s="147"/>
      <c r="V29" s="161"/>
      <c r="Z29">
        <v>0</v>
      </c>
    </row>
    <row r="30" spans="1:26" x14ac:dyDescent="0.75">
      <c r="A30" s="147"/>
      <c r="B30" s="147"/>
      <c r="C30" s="147"/>
      <c r="D30" s="147" t="s">
        <v>404</v>
      </c>
      <c r="E30" s="147"/>
      <c r="F30" s="161"/>
      <c r="G30" s="150">
        <f>ROUND((SUM(L28:L29))/1,2)</f>
        <v>0</v>
      </c>
      <c r="H30" s="150">
        <f>ROUND((SUM(M28:M29))/1,2)</f>
        <v>0</v>
      </c>
      <c r="I30" s="150">
        <f>ROUND((SUM(I28:I29))/1,2)</f>
        <v>0</v>
      </c>
      <c r="J30" s="147"/>
      <c r="K30" s="147"/>
      <c r="L30" s="147">
        <f>ROUND((SUM(L28:L29))/1,2)</f>
        <v>0</v>
      </c>
      <c r="M30" s="147">
        <f>ROUND((SUM(M28:M29))/1,2)</f>
        <v>0</v>
      </c>
      <c r="N30" s="147"/>
      <c r="O30" s="147"/>
      <c r="P30" s="167"/>
      <c r="Q30" s="1"/>
      <c r="R30" s="1"/>
      <c r="S30" s="167">
        <f>ROUND((SUM(S28:S29))/1,2)</f>
        <v>0</v>
      </c>
      <c r="T30" s="168"/>
      <c r="U30" s="168"/>
      <c r="V30" s="2">
        <f>ROUND((SUM(V28:V29))/1,2)</f>
        <v>0</v>
      </c>
    </row>
    <row r="31" spans="1:26" x14ac:dyDescent="0.75">
      <c r="A31" s="1"/>
      <c r="B31" s="1"/>
      <c r="C31" s="1"/>
      <c r="D31" s="1"/>
      <c r="E31" s="1"/>
      <c r="F31" s="157"/>
      <c r="G31" s="140"/>
      <c r="H31" s="140"/>
      <c r="I31" s="140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75">
      <c r="A32" s="147"/>
      <c r="B32" s="147"/>
      <c r="C32" s="147"/>
      <c r="D32" s="2" t="s">
        <v>8</v>
      </c>
      <c r="E32" s="147"/>
      <c r="F32" s="161"/>
      <c r="G32" s="150">
        <f>ROUND((SUM(L27:L31))/2,2)</f>
        <v>0</v>
      </c>
      <c r="H32" s="150">
        <f>ROUND((SUM(M27:M31))/2,2)</f>
        <v>0</v>
      </c>
      <c r="I32" s="150">
        <f>ROUND((SUM(I27:I31))/2,2)</f>
        <v>0</v>
      </c>
      <c r="J32" s="147"/>
      <c r="K32" s="147"/>
      <c r="L32" s="147">
        <f>ROUND((SUM(L27:L31))/2,2)</f>
        <v>0</v>
      </c>
      <c r="M32" s="147">
        <f>ROUND((SUM(M27:M31))/2,2)</f>
        <v>0</v>
      </c>
      <c r="N32" s="147"/>
      <c r="O32" s="147"/>
      <c r="P32" s="167"/>
      <c r="Q32" s="1"/>
      <c r="R32" s="1"/>
      <c r="S32" s="167">
        <f>ROUND((SUM(S27:S31))/2,2)</f>
        <v>0</v>
      </c>
      <c r="V32" s="2">
        <f>ROUND((SUM(V27:V31))/2,2)</f>
        <v>0</v>
      </c>
    </row>
    <row r="33" spans="1:26" x14ac:dyDescent="0.75">
      <c r="A33" s="169"/>
      <c r="B33" s="169"/>
      <c r="C33" s="169"/>
      <c r="D33" s="169" t="s">
        <v>89</v>
      </c>
      <c r="E33" s="169"/>
      <c r="F33" s="170"/>
      <c r="G33" s="171">
        <f>ROUND((SUM(L9:L32))/3,2)</f>
        <v>0</v>
      </c>
      <c r="H33" s="171">
        <f>ROUND((SUM(M9:M32))/3,2)</f>
        <v>0</v>
      </c>
      <c r="I33" s="171">
        <f>ROUND((SUM(I9:I32))/3,2)</f>
        <v>0</v>
      </c>
      <c r="J33" s="169"/>
      <c r="K33" s="169">
        <f>ROUND((SUM(K9:K32))/3,2)</f>
        <v>0</v>
      </c>
      <c r="L33" s="169">
        <f>ROUND((SUM(L9:L32))/3,2)</f>
        <v>0</v>
      </c>
      <c r="M33" s="169">
        <f>ROUND((SUM(M9:M32))/3,2)</f>
        <v>0</v>
      </c>
      <c r="N33" s="169"/>
      <c r="O33" s="169"/>
      <c r="P33" s="170"/>
      <c r="Q33" s="169"/>
      <c r="R33" s="169"/>
      <c r="S33" s="170">
        <f>ROUND((SUM(S9:S32))/3,2)</f>
        <v>0</v>
      </c>
      <c r="T33" s="172"/>
      <c r="U33" s="172"/>
      <c r="V33" s="169">
        <f>ROUND((SUM(V9:V32))/3,2)</f>
        <v>0</v>
      </c>
      <c r="Z33">
        <f>(SUM(Z9:Z32))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Adaptácia objektu Bottová , s. č. 651, 054 01 Levoča / VZT - odvetranie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1"/>
  <sheetViews>
    <sheetView topLeftCell="A7" workbookViewId="0">
      <selection activeCell="B8" sqref="B8:J8"/>
    </sheetView>
  </sheetViews>
  <sheetFormatPr defaultColWidth="0" defaultRowHeight="14.75" x14ac:dyDescent="0.75"/>
  <cols>
    <col min="1" max="1" width="1.7265625" customWidth="1"/>
    <col min="2" max="2" width="3.7265625" customWidth="1"/>
    <col min="3" max="3" width="4.7265625" customWidth="1"/>
    <col min="4" max="6" width="10.7265625" customWidth="1"/>
    <col min="7" max="7" width="3.7265625" customWidth="1"/>
    <col min="8" max="8" width="19.7265625" customWidth="1"/>
    <col min="9" max="10" width="10.7265625" customWidth="1"/>
    <col min="11" max="26" width="0" hidden="1" customWidth="1"/>
    <col min="27" max="27" width="9.1328125" customWidth="1"/>
    <col min="28" max="16384" width="9.1328125" hidden="1"/>
  </cols>
  <sheetData>
    <row r="1" spans="1:23" ht="28.15" customHeight="1" thickBot="1" x14ac:dyDescent="0.9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75">
      <c r="A2" s="11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75">
      <c r="A3" s="11"/>
      <c r="B3" s="34" t="s">
        <v>419</v>
      </c>
      <c r="C3" s="35"/>
      <c r="D3" s="36"/>
      <c r="E3" s="36"/>
      <c r="F3" s="36"/>
      <c r="G3" s="16"/>
      <c r="H3" s="16"/>
      <c r="I3" s="37" t="s">
        <v>19</v>
      </c>
      <c r="J3" s="30"/>
    </row>
    <row r="4" spans="1:23" ht="18" customHeight="1" x14ac:dyDescent="0.75">
      <c r="A4" s="11"/>
      <c r="B4" s="22"/>
      <c r="C4" s="19"/>
      <c r="D4" s="16"/>
      <c r="E4" s="16"/>
      <c r="F4" s="16"/>
      <c r="G4" s="16"/>
      <c r="H4" s="16"/>
      <c r="I4" s="37" t="s">
        <v>21</v>
      </c>
      <c r="J4" s="30"/>
    </row>
    <row r="5" spans="1:23" ht="18" customHeight="1" thickBot="1" x14ac:dyDescent="0.9">
      <c r="A5" s="11"/>
      <c r="B5" s="38" t="s">
        <v>22</v>
      </c>
      <c r="C5" s="19"/>
      <c r="D5" s="16"/>
      <c r="E5" s="16"/>
      <c r="F5" s="39" t="s">
        <v>23</v>
      </c>
      <c r="G5" s="16"/>
      <c r="H5" s="16"/>
      <c r="I5" s="37" t="s">
        <v>24</v>
      </c>
      <c r="J5" s="191">
        <v>43964</v>
      </c>
    </row>
    <row r="6" spans="1:23" ht="25.15" customHeight="1" thickTop="1" x14ac:dyDescent="0.75">
      <c r="A6" s="11"/>
      <c r="B6" s="196" t="s">
        <v>25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75">
      <c r="A7" s="11"/>
      <c r="B7" s="48" t="s">
        <v>28</v>
      </c>
      <c r="C7" s="41"/>
      <c r="D7" s="17"/>
      <c r="E7" s="17"/>
      <c r="F7" s="17"/>
      <c r="G7" s="49" t="s">
        <v>29</v>
      </c>
      <c r="H7" s="17"/>
      <c r="I7" s="28"/>
      <c r="J7" s="42"/>
    </row>
    <row r="8" spans="1:23" ht="20.149999999999999" customHeight="1" x14ac:dyDescent="0.75">
      <c r="A8" s="11"/>
      <c r="B8" s="199" t="s">
        <v>26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75">
      <c r="A9" s="11"/>
      <c r="B9" s="38" t="s">
        <v>28</v>
      </c>
      <c r="C9" s="19"/>
      <c r="D9" s="16"/>
      <c r="E9" s="16"/>
      <c r="F9" s="16"/>
      <c r="G9" s="39" t="s">
        <v>29</v>
      </c>
      <c r="H9" s="16"/>
      <c r="I9" s="27"/>
      <c r="J9" s="30"/>
    </row>
    <row r="10" spans="1:23" ht="20.149999999999999" customHeight="1" x14ac:dyDescent="0.75">
      <c r="A10" s="11"/>
      <c r="B10" s="199" t="s">
        <v>27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9">
      <c r="A11" s="11"/>
      <c r="B11" s="38" t="s">
        <v>28</v>
      </c>
      <c r="C11" s="19"/>
      <c r="D11" s="16"/>
      <c r="E11" s="16"/>
      <c r="F11" s="16"/>
      <c r="G11" s="39" t="s">
        <v>29</v>
      </c>
      <c r="H11" s="16"/>
      <c r="I11" s="27"/>
      <c r="J11" s="30"/>
    </row>
    <row r="12" spans="1:23" ht="18" customHeight="1" thickTop="1" x14ac:dyDescent="0.75">
      <c r="A12" s="11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x14ac:dyDescent="0.75">
      <c r="A13" s="11"/>
      <c r="B13" s="40"/>
      <c r="C13" s="41"/>
      <c r="D13" s="17"/>
      <c r="E13" s="17"/>
      <c r="F13" s="17"/>
      <c r="G13" s="17"/>
      <c r="H13" s="17"/>
      <c r="I13" s="28"/>
      <c r="J13" s="42"/>
    </row>
    <row r="14" spans="1:23" ht="18" customHeight="1" thickBot="1" x14ac:dyDescent="0.9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75">
      <c r="A15" s="11"/>
      <c r="B15" s="82" t="s">
        <v>30</v>
      </c>
      <c r="C15" s="83" t="s">
        <v>6</v>
      </c>
      <c r="D15" s="83" t="s">
        <v>59</v>
      </c>
      <c r="E15" s="84" t="s">
        <v>60</v>
      </c>
      <c r="F15" s="97" t="s">
        <v>61</v>
      </c>
      <c r="G15" s="50" t="s">
        <v>35</v>
      </c>
      <c r="H15" s="53" t="s">
        <v>36</v>
      </c>
      <c r="I15" s="26"/>
      <c r="J15" s="47"/>
    </row>
    <row r="16" spans="1:23" ht="18" customHeight="1" x14ac:dyDescent="0.75">
      <c r="A16" s="11"/>
      <c r="B16" s="85">
        <v>1</v>
      </c>
      <c r="C16" s="86" t="s">
        <v>31</v>
      </c>
      <c r="D16" s="87"/>
      <c r="E16" s="88"/>
      <c r="F16" s="98"/>
      <c r="G16" s="51">
        <v>6</v>
      </c>
      <c r="H16" s="107" t="s">
        <v>37</v>
      </c>
      <c r="I16" s="118"/>
      <c r="J16" s="110">
        <v>0</v>
      </c>
    </row>
    <row r="17" spans="1:26" ht="18" customHeight="1" x14ac:dyDescent="0.75">
      <c r="A17" s="11"/>
      <c r="B17" s="58">
        <v>2</v>
      </c>
      <c r="C17" s="62" t="s">
        <v>32</v>
      </c>
      <c r="D17" s="69">
        <f>'Rekap 6160'!B15</f>
        <v>0</v>
      </c>
      <c r="E17" s="67">
        <f>'Rekap 6160'!C15</f>
        <v>0</v>
      </c>
      <c r="F17" s="72">
        <f>'Rekap 6160'!D15</f>
        <v>0</v>
      </c>
      <c r="G17" s="52">
        <v>7</v>
      </c>
      <c r="H17" s="108" t="s">
        <v>38</v>
      </c>
      <c r="I17" s="118"/>
      <c r="J17" s="111">
        <f>'SO 6160'!Z57</f>
        <v>0</v>
      </c>
    </row>
    <row r="18" spans="1:26" ht="18" customHeight="1" x14ac:dyDescent="0.75">
      <c r="A18" s="11"/>
      <c r="B18" s="59">
        <v>3</v>
      </c>
      <c r="C18" s="63" t="s">
        <v>33</v>
      </c>
      <c r="D18" s="70"/>
      <c r="E18" s="68"/>
      <c r="F18" s="73"/>
      <c r="G18" s="52">
        <v>8</v>
      </c>
      <c r="H18" s="108" t="s">
        <v>39</v>
      </c>
      <c r="I18" s="118"/>
      <c r="J18" s="111">
        <v>0</v>
      </c>
    </row>
    <row r="19" spans="1:26" ht="18" customHeight="1" x14ac:dyDescent="0.75">
      <c r="A19" s="11"/>
      <c r="B19" s="59">
        <v>4</v>
      </c>
      <c r="C19" s="64"/>
      <c r="D19" s="70"/>
      <c r="E19" s="68"/>
      <c r="F19" s="73"/>
      <c r="G19" s="52">
        <v>9</v>
      </c>
      <c r="H19" s="116"/>
      <c r="I19" s="118"/>
      <c r="J19" s="117"/>
    </row>
    <row r="20" spans="1:26" ht="18" customHeight="1" thickBot="1" x14ac:dyDescent="0.9">
      <c r="A20" s="11"/>
      <c r="B20" s="59">
        <v>5</v>
      </c>
      <c r="C20" s="65" t="s">
        <v>34</v>
      </c>
      <c r="D20" s="71"/>
      <c r="E20" s="92"/>
      <c r="F20" s="99">
        <f>SUM(F16:F19)</f>
        <v>0</v>
      </c>
      <c r="G20" s="52">
        <v>10</v>
      </c>
      <c r="H20" s="108" t="s">
        <v>34</v>
      </c>
      <c r="I20" s="120"/>
      <c r="J20" s="91">
        <f>SUM(J16:J19)</f>
        <v>0</v>
      </c>
    </row>
    <row r="21" spans="1:26" ht="18" customHeight="1" thickTop="1" x14ac:dyDescent="0.75">
      <c r="A21" s="11"/>
      <c r="B21" s="56" t="s">
        <v>47</v>
      </c>
      <c r="C21" s="60" t="s">
        <v>7</v>
      </c>
      <c r="D21" s="66"/>
      <c r="E21" s="18"/>
      <c r="F21" s="90"/>
      <c r="G21" s="56" t="s">
        <v>55</v>
      </c>
      <c r="H21" s="53" t="s">
        <v>7</v>
      </c>
      <c r="I21" s="28"/>
      <c r="J21" s="121"/>
    </row>
    <row r="22" spans="1:26" ht="18" customHeight="1" x14ac:dyDescent="0.75">
      <c r="A22" s="11"/>
      <c r="B22" s="51">
        <v>11</v>
      </c>
      <c r="C22" s="54" t="s">
        <v>48</v>
      </c>
      <c r="D22" s="78"/>
      <c r="E22" s="80" t="s">
        <v>51</v>
      </c>
      <c r="F22" s="72">
        <f>((F16*U22*1)+(F17*V22*1)+(F18*W22*1))/100</f>
        <v>0</v>
      </c>
      <c r="G22" s="51">
        <v>16</v>
      </c>
      <c r="H22" s="107" t="s">
        <v>56</v>
      </c>
      <c r="I22" s="119" t="s">
        <v>53</v>
      </c>
      <c r="J22" s="110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75">
      <c r="A23" s="11"/>
      <c r="B23" s="52">
        <v>12</v>
      </c>
      <c r="C23" s="55" t="s">
        <v>49</v>
      </c>
      <c r="D23" s="57"/>
      <c r="E23" s="80" t="s">
        <v>52</v>
      </c>
      <c r="F23" s="73">
        <f>((F16*U23*0)+(F17*V23*0)+(F18*W23*0))/100</f>
        <v>0</v>
      </c>
      <c r="G23" s="52">
        <v>17</v>
      </c>
      <c r="H23" s="108" t="s">
        <v>57</v>
      </c>
      <c r="I23" s="119" t="s">
        <v>53</v>
      </c>
      <c r="J23" s="111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75">
      <c r="A24" s="11"/>
      <c r="B24" s="52">
        <v>13</v>
      </c>
      <c r="C24" s="55" t="s">
        <v>50</v>
      </c>
      <c r="D24" s="57"/>
      <c r="E24" s="80" t="s">
        <v>53</v>
      </c>
      <c r="F24" s="73">
        <f>((F16*U24*0)+(F17*V24*0)+(F18*W24*0))/100</f>
        <v>0</v>
      </c>
      <c r="G24" s="52">
        <v>18</v>
      </c>
      <c r="H24" s="108" t="s">
        <v>58</v>
      </c>
      <c r="I24" s="119" t="s">
        <v>54</v>
      </c>
      <c r="J24" s="111">
        <f>((F16*X24*2.1)+(F17*Y24*2.1)+(F18*Z24*2.1))/100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75">
      <c r="A25" s="11"/>
      <c r="B25" s="52">
        <v>14</v>
      </c>
      <c r="C25" s="19"/>
      <c r="D25" s="57"/>
      <c r="E25" s="81"/>
      <c r="F25" s="79"/>
      <c r="G25" s="52">
        <v>19</v>
      </c>
      <c r="H25" s="116"/>
      <c r="I25" s="118"/>
      <c r="J25" s="117"/>
    </row>
    <row r="26" spans="1:26" ht="18" customHeight="1" thickBot="1" x14ac:dyDescent="0.9">
      <c r="A26" s="11"/>
      <c r="B26" s="52">
        <v>15</v>
      </c>
      <c r="C26" s="55"/>
      <c r="D26" s="57"/>
      <c r="E26" s="57"/>
      <c r="F26" s="100"/>
      <c r="G26" s="52">
        <v>20</v>
      </c>
      <c r="H26" s="108" t="s">
        <v>34</v>
      </c>
      <c r="I26" s="120"/>
      <c r="J26" s="91">
        <f>SUM(J22:J25)+SUM(F22:F25)</f>
        <v>0</v>
      </c>
    </row>
    <row r="27" spans="1:26" ht="18" customHeight="1" thickTop="1" x14ac:dyDescent="0.75">
      <c r="A27" s="11"/>
      <c r="B27" s="93"/>
      <c r="C27" s="132" t="s">
        <v>64</v>
      </c>
      <c r="D27" s="125"/>
      <c r="E27" s="94"/>
      <c r="F27" s="29"/>
      <c r="G27" s="101" t="s">
        <v>40</v>
      </c>
      <c r="H27" s="96" t="s">
        <v>41</v>
      </c>
      <c r="I27" s="28"/>
      <c r="J27" s="31"/>
    </row>
    <row r="28" spans="1:26" ht="18" customHeight="1" x14ac:dyDescent="0.75">
      <c r="A28" s="11"/>
      <c r="B28" s="25"/>
      <c r="C28" s="123"/>
      <c r="D28" s="126"/>
      <c r="E28" s="21"/>
      <c r="F28" s="11"/>
      <c r="G28" s="102">
        <v>21</v>
      </c>
      <c r="H28" s="106" t="s">
        <v>42</v>
      </c>
      <c r="I28" s="113"/>
      <c r="J28" s="89">
        <f>F20+J20+F26+J26</f>
        <v>0</v>
      </c>
    </row>
    <row r="29" spans="1:26" ht="18" customHeight="1" x14ac:dyDescent="0.75">
      <c r="A29" s="11"/>
      <c r="B29" s="74"/>
      <c r="C29" s="124"/>
      <c r="D29" s="127"/>
      <c r="E29" s="21"/>
      <c r="F29" s="11"/>
      <c r="G29" s="51">
        <v>22</v>
      </c>
      <c r="H29" s="107" t="s">
        <v>43</v>
      </c>
      <c r="I29" s="114">
        <f>J28-SUM('SO 6160'!K9:'SO 6160'!K56)</f>
        <v>0</v>
      </c>
      <c r="J29" s="110">
        <f>ROUND(((ROUND(I29,2)*20)*1/100),2)</f>
        <v>0</v>
      </c>
    </row>
    <row r="30" spans="1:26" ht="18" customHeight="1" x14ac:dyDescent="0.75">
      <c r="A30" s="11"/>
      <c r="B30" s="22"/>
      <c r="C30" s="116"/>
      <c r="D30" s="118"/>
      <c r="E30" s="21"/>
      <c r="F30" s="11"/>
      <c r="G30" s="52">
        <v>23</v>
      </c>
      <c r="H30" s="108" t="s">
        <v>44</v>
      </c>
      <c r="I30" s="80">
        <f>SUM('SO 6160'!K9:'SO 6160'!K56)</f>
        <v>0</v>
      </c>
      <c r="J30" s="111">
        <f>ROUND(((ROUND(I30,2)*0)/100),2)</f>
        <v>0</v>
      </c>
    </row>
    <row r="31" spans="1:26" ht="18" customHeight="1" x14ac:dyDescent="0.75">
      <c r="A31" s="11"/>
      <c r="B31" s="23"/>
      <c r="C31" s="128"/>
      <c r="D31" s="129"/>
      <c r="E31" s="21"/>
      <c r="F31" s="11"/>
      <c r="G31" s="102">
        <v>24</v>
      </c>
      <c r="H31" s="106" t="s">
        <v>45</v>
      </c>
      <c r="I31" s="105"/>
      <c r="J31" s="122">
        <f>SUM(J28:J30)</f>
        <v>0</v>
      </c>
    </row>
    <row r="32" spans="1:26" ht="18" customHeight="1" thickBot="1" x14ac:dyDescent="0.9">
      <c r="A32" s="11"/>
      <c r="B32" s="40"/>
      <c r="C32" s="109"/>
      <c r="D32" s="115"/>
      <c r="E32" s="75"/>
      <c r="F32" s="76"/>
      <c r="G32" s="51" t="s">
        <v>46</v>
      </c>
      <c r="H32" s="109"/>
      <c r="I32" s="115"/>
      <c r="J32" s="112"/>
    </row>
    <row r="33" spans="1:10" ht="18" customHeight="1" thickTop="1" x14ac:dyDescent="0.75">
      <c r="A33" s="11"/>
      <c r="B33" s="93"/>
      <c r="C33" s="94"/>
      <c r="D33" s="130" t="s">
        <v>62</v>
      </c>
      <c r="E33" s="15"/>
      <c r="F33" s="95"/>
      <c r="G33" s="103">
        <v>26</v>
      </c>
      <c r="H33" s="131" t="s">
        <v>63</v>
      </c>
      <c r="I33" s="29"/>
      <c r="J33" s="104"/>
    </row>
    <row r="34" spans="1:10" ht="18" customHeight="1" x14ac:dyDescent="0.7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7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7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7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7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7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9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5" thickTop="1" x14ac:dyDescent="0.7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12</vt:i4>
      </vt:variant>
    </vt:vector>
  </HeadingPairs>
  <TitlesOfParts>
    <vt:vector size="32" baseType="lpstr">
      <vt:lpstr>Rekapitulácia</vt:lpstr>
      <vt:lpstr>Krycí list stavby</vt:lpstr>
      <vt:lpstr>Kryci_list 6157</vt:lpstr>
      <vt:lpstr>Rekap 6157</vt:lpstr>
      <vt:lpstr>SO 6157</vt:lpstr>
      <vt:lpstr>Kryci_list 6159</vt:lpstr>
      <vt:lpstr>Rekap 6159</vt:lpstr>
      <vt:lpstr>SO 6159</vt:lpstr>
      <vt:lpstr>Kryci_list 6160</vt:lpstr>
      <vt:lpstr>Rekap 6160</vt:lpstr>
      <vt:lpstr>SO 6160</vt:lpstr>
      <vt:lpstr>Kryci_list 6161</vt:lpstr>
      <vt:lpstr>Rekap 6161</vt:lpstr>
      <vt:lpstr>SO 6161</vt:lpstr>
      <vt:lpstr>Kryci_list 6162</vt:lpstr>
      <vt:lpstr>Rekap 6162</vt:lpstr>
      <vt:lpstr>SO 6162</vt:lpstr>
      <vt:lpstr>Kryci_list 6163</vt:lpstr>
      <vt:lpstr>Rekap 6163</vt:lpstr>
      <vt:lpstr>SO 6163</vt:lpstr>
      <vt:lpstr>'Rekap 6157'!Názvy_tlače</vt:lpstr>
      <vt:lpstr>'Rekap 6159'!Názvy_tlače</vt:lpstr>
      <vt:lpstr>'Rekap 6160'!Názvy_tlače</vt:lpstr>
      <vt:lpstr>'Rekap 6161'!Názvy_tlače</vt:lpstr>
      <vt:lpstr>'Rekap 6162'!Názvy_tlače</vt:lpstr>
      <vt:lpstr>'Rekap 6163'!Názvy_tlače</vt:lpstr>
      <vt:lpstr>'SO 6157'!Názvy_tlače</vt:lpstr>
      <vt:lpstr>'SO 6159'!Názvy_tlače</vt:lpstr>
      <vt:lpstr>'SO 6160'!Názvy_tlače</vt:lpstr>
      <vt:lpstr>'SO 6161'!Názvy_tlače</vt:lpstr>
      <vt:lpstr>'SO 6162'!Názvy_tlače</vt:lpstr>
      <vt:lpstr>'SO 6163'!Názvy_tlače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Rezník Branislav</cp:lastModifiedBy>
  <cp:lastPrinted>2020-05-13T07:47:55Z</cp:lastPrinted>
  <dcterms:created xsi:type="dcterms:W3CDTF">2019-10-31T03:54:16Z</dcterms:created>
  <dcterms:modified xsi:type="dcterms:W3CDTF">2020-06-05T11:46:40Z</dcterms:modified>
</cp:coreProperties>
</file>